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mon.utreras\Desktop\TABLAS DE REM\"/>
    </mc:Choice>
  </mc:AlternateContent>
  <xr:revisionPtr revIDLastSave="0" documentId="13_ncr:1_{25CBBAE1-A8FB-4C9A-B153-6EFA92D66A9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Tabla REMUNERACIONES  Nº 1" sheetId="129" r:id="rId1"/>
    <sheet name="TABLA HORAS EXTRAS 2025" sheetId="136" r:id="rId2"/>
  </sheets>
  <definedNames>
    <definedName name="_xlnm._FilterDatabase" localSheetId="0" hidden="1">'Tabla REMUNERACIONES  Nº 1'!$B$4:$U$38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29" l="1"/>
  <c r="S34" i="129" s="1"/>
  <c r="Q37" i="129"/>
  <c r="Q38" i="129"/>
  <c r="Q6" i="129"/>
  <c r="Q7" i="129"/>
  <c r="Q10" i="129"/>
  <c r="S10" i="129" s="1"/>
  <c r="Q11" i="129"/>
  <c r="Q12" i="129"/>
  <c r="S12" i="129" s="1"/>
  <c r="Q13" i="129"/>
  <c r="Q14" i="129"/>
  <c r="S14" i="129" s="1"/>
  <c r="Q15" i="129"/>
  <c r="S15" i="129" s="1"/>
  <c r="Q16" i="129"/>
  <c r="S16" i="129" s="1"/>
  <c r="Q17" i="129"/>
  <c r="S17" i="129" s="1"/>
  <c r="Q18" i="129"/>
  <c r="S18" i="129" s="1"/>
  <c r="Q19" i="129"/>
  <c r="R19" i="129" s="1"/>
  <c r="Q20" i="129"/>
  <c r="S20" i="129" s="1"/>
  <c r="Q21" i="129"/>
  <c r="S21" i="129" s="1"/>
  <c r="Q22" i="129"/>
  <c r="Q23" i="129"/>
  <c r="Q24" i="129"/>
  <c r="Q25" i="129"/>
  <c r="T25" i="129" s="1"/>
  <c r="Q26" i="129"/>
  <c r="Q27" i="129"/>
  <c r="Q28" i="129"/>
  <c r="Q29" i="129"/>
  <c r="S29" i="129" s="1"/>
  <c r="Q30" i="129"/>
  <c r="S30" i="129" s="1"/>
  <c r="Q31" i="129"/>
  <c r="S31" i="129" s="1"/>
  <c r="Q32" i="129"/>
  <c r="S32" i="129" s="1"/>
  <c r="Q33" i="129"/>
  <c r="S33" i="129" s="1"/>
  <c r="Q35" i="129"/>
  <c r="R35" i="129" s="1"/>
  <c r="Q36" i="129"/>
  <c r="R36" i="129" s="1"/>
  <c r="T37" i="129"/>
  <c r="O19" i="129"/>
  <c r="O35" i="129"/>
  <c r="O6" i="129"/>
  <c r="O7" i="129"/>
  <c r="O8" i="129"/>
  <c r="O9" i="129"/>
  <c r="O10" i="129"/>
  <c r="O11" i="129"/>
  <c r="O12" i="129"/>
  <c r="O13" i="129"/>
  <c r="O14" i="129"/>
  <c r="O15" i="129"/>
  <c r="O16" i="129"/>
  <c r="O17" i="129"/>
  <c r="O18" i="129"/>
  <c r="O20" i="129"/>
  <c r="O21" i="129"/>
  <c r="O22" i="129"/>
  <c r="O23" i="129"/>
  <c r="O24" i="129"/>
  <c r="O25" i="129"/>
  <c r="O26" i="129"/>
  <c r="O27" i="129"/>
  <c r="O28" i="129"/>
  <c r="O29" i="129"/>
  <c r="O30" i="129"/>
  <c r="O31" i="129"/>
  <c r="O32" i="129"/>
  <c r="O33" i="129"/>
  <c r="O34" i="129"/>
  <c r="O36" i="129"/>
  <c r="O37" i="129"/>
  <c r="O38" i="129"/>
  <c r="O5" i="129"/>
  <c r="U8" i="129"/>
  <c r="U9" i="129"/>
  <c r="U5" i="129"/>
  <c r="T6" i="129"/>
  <c r="T7" i="129"/>
  <c r="S11" i="129"/>
  <c r="S13" i="129"/>
  <c r="T22" i="129"/>
  <c r="T23" i="129"/>
  <c r="S24" i="129"/>
  <c r="S26" i="129"/>
  <c r="S27" i="129"/>
  <c r="S28" i="129"/>
  <c r="R38" i="129"/>
  <c r="R7" i="129" l="1"/>
  <c r="S25" i="129"/>
  <c r="S7" i="129"/>
  <c r="T38" i="129"/>
  <c r="R37" i="129"/>
  <c r="T21" i="129"/>
  <c r="R6" i="129"/>
  <c r="R34" i="129"/>
  <c r="R18" i="129"/>
  <c r="S35" i="129"/>
  <c r="S19" i="129"/>
  <c r="U19" i="129" s="1"/>
  <c r="T34" i="129"/>
  <c r="T18" i="129"/>
  <c r="R22" i="129"/>
  <c r="T20" i="129"/>
  <c r="T35" i="129"/>
  <c r="R33" i="129"/>
  <c r="R17" i="129"/>
  <c r="T33" i="129"/>
  <c r="T17" i="129"/>
  <c r="R21" i="129"/>
  <c r="T36" i="129"/>
  <c r="R32" i="129"/>
  <c r="R16" i="129"/>
  <c r="T32" i="129"/>
  <c r="T16" i="129"/>
  <c r="R24" i="129"/>
  <c r="T24" i="129"/>
  <c r="S6" i="129"/>
  <c r="S22" i="129"/>
  <c r="S37" i="129"/>
  <c r="R31" i="129"/>
  <c r="R15" i="129"/>
  <c r="T31" i="129"/>
  <c r="T15" i="129"/>
  <c r="S23" i="129"/>
  <c r="R20" i="129"/>
  <c r="S36" i="129"/>
  <c r="R30" i="129"/>
  <c r="R14" i="129"/>
  <c r="T30" i="129"/>
  <c r="T14" i="129"/>
  <c r="R29" i="129"/>
  <c r="R13" i="129"/>
  <c r="T29" i="129"/>
  <c r="T13" i="129"/>
  <c r="R23" i="129"/>
  <c r="R28" i="129"/>
  <c r="R12" i="129"/>
  <c r="T28" i="129"/>
  <c r="T12" i="129"/>
  <c r="S38" i="129"/>
  <c r="U38" i="129" s="1"/>
  <c r="T19" i="129"/>
  <c r="R27" i="129"/>
  <c r="R11" i="129"/>
  <c r="T27" i="129"/>
  <c r="T11" i="129"/>
  <c r="R26" i="129"/>
  <c r="R10" i="129"/>
  <c r="T26" i="129"/>
  <c r="T10" i="129"/>
  <c r="R25" i="129"/>
  <c r="U25" i="129" s="1"/>
  <c r="G7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6" i="136"/>
  <c r="U7" i="129" l="1"/>
  <c r="U35" i="129"/>
  <c r="U14" i="129"/>
  <c r="U37" i="129"/>
  <c r="U36" i="129"/>
  <c r="U20" i="129"/>
  <c r="U27" i="129"/>
  <c r="U15" i="129"/>
  <c r="U33" i="129"/>
  <c r="U21" i="129"/>
  <c r="U22" i="129"/>
  <c r="U29" i="129"/>
  <c r="U34" i="129"/>
  <c r="U32" i="129"/>
  <c r="U10" i="129"/>
  <c r="U11" i="129"/>
  <c r="U17" i="129"/>
  <c r="U13" i="129"/>
  <c r="U26" i="129"/>
  <c r="U16" i="129"/>
  <c r="U6" i="129"/>
  <c r="U28" i="129"/>
  <c r="U31" i="129"/>
  <c r="U24" i="129"/>
  <c r="U18" i="129"/>
  <c r="U30" i="129"/>
  <c r="U12" i="129"/>
  <c r="U23" i="129"/>
  <c r="H22" i="136"/>
  <c r="I22" i="136" s="1"/>
  <c r="H21" i="136"/>
  <c r="I21" i="136" s="1"/>
  <c r="H20" i="136"/>
  <c r="I20" i="136" s="1"/>
  <c r="H19" i="136"/>
  <c r="I19" i="136" s="1"/>
  <c r="H18" i="136"/>
  <c r="I18" i="136" s="1"/>
  <c r="H17" i="136"/>
  <c r="I17" i="136" s="1"/>
  <c r="H16" i="136"/>
  <c r="I16" i="136" s="1"/>
  <c r="H15" i="136"/>
  <c r="I15" i="136" s="1"/>
  <c r="H14" i="136"/>
  <c r="I14" i="136" s="1"/>
  <c r="H13" i="136"/>
  <c r="I13" i="136" s="1"/>
  <c r="H12" i="136"/>
  <c r="I12" i="136" s="1"/>
  <c r="H11" i="136"/>
  <c r="I11" i="136" s="1"/>
  <c r="H10" i="136"/>
  <c r="I10" i="136" s="1"/>
  <c r="H9" i="136"/>
  <c r="I9" i="136" s="1"/>
  <c r="H8" i="136"/>
  <c r="I8" i="136" s="1"/>
  <c r="H7" i="136"/>
  <c r="I7" i="136" s="1"/>
  <c r="H6" i="136"/>
  <c r="I6" i="136" s="1"/>
  <c r="J6" i="136" l="1"/>
  <c r="J7" i="136"/>
  <c r="J8" i="136"/>
  <c r="J9" i="136"/>
  <c r="J10" i="136"/>
  <c r="J11" i="136"/>
  <c r="J12" i="136"/>
  <c r="J13" i="136"/>
  <c r="J14" i="136"/>
  <c r="J15" i="136"/>
  <c r="J16" i="136"/>
  <c r="J17" i="136"/>
  <c r="J18" i="136"/>
  <c r="J19" i="136"/>
  <c r="J20" i="136"/>
  <c r="J21" i="136"/>
  <c r="J22" i="136"/>
</calcChain>
</file>

<file path=xl/sharedStrings.xml><?xml version="1.0" encoding="utf-8"?>
<sst xmlns="http://schemas.openxmlformats.org/spreadsheetml/2006/main" count="135" uniqueCount="74">
  <si>
    <t xml:space="preserve"> ASIG. JUEZ</t>
  </si>
  <si>
    <t>ASIG. ESP.
L. 19.529/97</t>
  </si>
  <si>
    <t>BASE 
CALCULO
INCENTIVO</t>
  </si>
  <si>
    <t>INCREM.</t>
  </si>
  <si>
    <t>B. SALUD
L.18.566-3</t>
  </si>
  <si>
    <t>B. AFP
L.18.675-10</t>
  </si>
  <si>
    <t>BON. UNICA
L.18.717-3Y4</t>
  </si>
  <si>
    <t>ASIG. MPAL.
D.L. 3551/81</t>
  </si>
  <si>
    <t>SUELDO
BASE</t>
  </si>
  <si>
    <t>EE 14</t>
  </si>
  <si>
    <t>EE 15</t>
  </si>
  <si>
    <t>EE 16</t>
  </si>
  <si>
    <t>EE 17</t>
  </si>
  <si>
    <t>EE 18</t>
  </si>
  <si>
    <t>OO 14</t>
  </si>
  <si>
    <t>OO 15</t>
  </si>
  <si>
    <t>OO 16</t>
  </si>
  <si>
    <t>OO 17</t>
  </si>
  <si>
    <t>OO 18</t>
  </si>
  <si>
    <t>ASIG. ALCALDE</t>
  </si>
  <si>
    <t>GRADO</t>
  </si>
  <si>
    <t>JUEZ</t>
  </si>
  <si>
    <t>TOTAL
HABERES
IMPONIBLE</t>
  </si>
  <si>
    <t>OO 13</t>
  </si>
  <si>
    <t>EE 12</t>
  </si>
  <si>
    <t>EE 13</t>
  </si>
  <si>
    <t>OO 19</t>
  </si>
  <si>
    <t>ASIG. PROFESIONAL</t>
  </si>
  <si>
    <t>EE 11</t>
  </si>
  <si>
    <t>AP 3</t>
  </si>
  <si>
    <t>AP 4</t>
  </si>
  <si>
    <t>AP 5</t>
  </si>
  <si>
    <t>AP 6</t>
  </si>
  <si>
    <t>AP 7</t>
  </si>
  <si>
    <t>AP 8</t>
  </si>
  <si>
    <t>AP 9</t>
  </si>
  <si>
    <t>EE 9</t>
  </si>
  <si>
    <t>AP 10</t>
  </si>
  <si>
    <t>EE 10</t>
  </si>
  <si>
    <t>AP 11</t>
  </si>
  <si>
    <t>MUNICIPALIDAD DE CONCHALI
Personal y Remuneraciones</t>
  </si>
  <si>
    <t>SUELDO</t>
  </si>
  <si>
    <t>ASIG. Directivo - Jefatura Art.11 Transt. Ley 20.922</t>
  </si>
  <si>
    <t>ALCALDE</t>
  </si>
  <si>
    <t>DIRECTIVO</t>
  </si>
  <si>
    <t>DIRECTIVO- PROFESIONAL</t>
  </si>
  <si>
    <t>TECNICO</t>
  </si>
  <si>
    <t>TECNICO - ADMINISTRATIVO</t>
  </si>
  <si>
    <t>AUXILIAR CHOFER- AUXILIAR</t>
  </si>
  <si>
    <t>ADMINISTRATIVO</t>
  </si>
  <si>
    <t>AUXILIAR</t>
  </si>
  <si>
    <t>AP11</t>
  </si>
  <si>
    <t>JEFATURA (STP)</t>
  </si>
  <si>
    <t>PROFESIONAL - JEFATURA</t>
  </si>
  <si>
    <t>DIRECTIVO- PROFESIONAL
 -JEFATURA</t>
  </si>
  <si>
    <t>DIRECTIVO- PROFESIONAL
- JEFATURA</t>
  </si>
  <si>
    <t>TOTAL 
PMG  
30,6%</t>
  </si>
  <si>
    <r>
      <t xml:space="preserve">Bonif. Base
mensual 
15%                CODIGO 
 </t>
    </r>
    <r>
      <rPr>
        <b/>
        <sz val="14"/>
        <rFont val="Arial"/>
        <family val="2"/>
      </rPr>
      <t>55</t>
    </r>
  </si>
  <si>
    <r>
      <t xml:space="preserve">Bonif. Gest.
Institucional  
mensual 7,6% 
CODIGO
 </t>
    </r>
    <r>
      <rPr>
        <b/>
        <sz val="12"/>
        <rFont val="Arial"/>
        <family val="2"/>
      </rPr>
      <t>34</t>
    </r>
  </si>
  <si>
    <r>
      <t xml:space="preserve">Bonif. Gest. Colectivo
mensual 
 8%              CODIGO 
</t>
    </r>
    <r>
      <rPr>
        <b/>
        <sz val="14"/>
        <rFont val="Arial"/>
        <family val="2"/>
      </rPr>
      <t>47</t>
    </r>
  </si>
  <si>
    <t>TOPE</t>
  </si>
  <si>
    <t>PROFESIONAL</t>
  </si>
  <si>
    <t xml:space="preserve">DIRECTIVO </t>
  </si>
  <si>
    <t>AP6</t>
  </si>
  <si>
    <t>ASIG. MPAL.</t>
  </si>
  <si>
    <t>SUBTOTAL</t>
  </si>
  <si>
    <t>DIRECTIVO (STP)</t>
  </si>
  <si>
    <t>HORAS EXTRAS AÑO 2024</t>
  </si>
  <si>
    <t>VALOR HORA 
CORRIENTE</t>
  </si>
  <si>
    <t>VALOR HORA
 25%</t>
  </si>
  <si>
    <t>VALOR HORA
  50%</t>
  </si>
  <si>
    <t>DIRECCION DE ADMINISTRACION Y FINANZAS  
DEPARTAMENTO DESARROLLO Y GESTION DE PERSONAS</t>
  </si>
  <si>
    <t>CUADRO ESCALA DE REMUNERACIONES ENERO A MAYO 2025</t>
  </si>
  <si>
    <t>Rige a contar del 01-01-2025 al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</si>
</sst>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_ ;[Red]\-#,##0\ "/>
    <numFmt numFmtId="167" formatCode="_-* #,##0.00\ _P_t_s_-;\-* #,##0.00\ _P_t_s_-;_-* &quot;-&quot;??\ _P_t_s_-;_-@_-"/>
    <numFmt numFmtId="168" formatCode="_ * #,##0_ ;_ * \-#,##0_ ;_ * &quot;-&quot;??_ ;_ @_ "/>
    <numFmt numFmtId="169" formatCode="_ * #,##0.000_ ;_ * \-#,##0.000_ ;_ * &quot;-&quot;??_ ;_ @_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10"/>
      <name val="Bookman Old Style"/>
      <family val="1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8"/>
      <name val="Bookman Old Style"/>
      <family val="1"/>
    </font>
    <font>
      <b/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6"/>
      <name val="Verdana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2">
    <xf numFmtId="0" fontId="0" fillId="0" borderId="0"/>
    <xf numFmtId="0" fontId="37" fillId="0" borderId="0"/>
    <xf numFmtId="0" fontId="34" fillId="0" borderId="0"/>
    <xf numFmtId="0" fontId="35" fillId="0" borderId="0"/>
    <xf numFmtId="0" fontId="36" fillId="0" borderId="0"/>
    <xf numFmtId="3" fontId="2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7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5" fillId="0" borderId="0" xfId="0" applyFont="1"/>
    <xf numFmtId="0" fontId="0" fillId="3" borderId="0" xfId="0" applyFill="1"/>
    <xf numFmtId="3" fontId="0" fillId="3" borderId="0" xfId="0" applyNumberFormat="1" applyFill="1"/>
    <xf numFmtId="37" fontId="33" fillId="3" borderId="0" xfId="0" applyNumberFormat="1" applyFont="1" applyFill="1"/>
    <xf numFmtId="0" fontId="0" fillId="0" borderId="0" xfId="0" applyAlignment="1">
      <alignment horizontal="left"/>
    </xf>
    <xf numFmtId="0" fontId="30" fillId="3" borderId="0" xfId="0" applyFont="1" applyFill="1"/>
    <xf numFmtId="38" fontId="0" fillId="3" borderId="0" xfId="0" applyNumberFormat="1" applyFill="1"/>
    <xf numFmtId="166" fontId="25" fillId="3" borderId="1" xfId="0" applyNumberFormat="1" applyFont="1" applyFill="1" applyBorder="1"/>
    <xf numFmtId="38" fontId="25" fillId="3" borderId="1" xfId="0" applyNumberFormat="1" applyFont="1" applyFill="1" applyBorder="1"/>
    <xf numFmtId="0" fontId="25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38" fontId="25" fillId="4" borderId="1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38" fontId="27" fillId="3" borderId="3" xfId="0" applyNumberFormat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/>
    </xf>
    <xf numFmtId="0" fontId="25" fillId="0" borderId="6" xfId="0" applyFont="1" applyBorder="1" applyAlignment="1">
      <alignment horizontal="left" wrapText="1"/>
    </xf>
    <xf numFmtId="0" fontId="25" fillId="0" borderId="7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168" fontId="26" fillId="3" borderId="0" xfId="225" applyNumberFormat="1" applyFont="1" applyFill="1"/>
    <xf numFmtId="0" fontId="25" fillId="0" borderId="0" xfId="14"/>
    <xf numFmtId="166" fontId="32" fillId="0" borderId="1" xfId="14" applyNumberFormat="1" applyFont="1" applyBorder="1"/>
    <xf numFmtId="38" fontId="45" fillId="0" borderId="2" xfId="14" applyNumberFormat="1" applyFont="1" applyBorder="1"/>
    <xf numFmtId="38" fontId="40" fillId="2" borderId="2" xfId="14" applyNumberFormat="1" applyFont="1" applyFill="1" applyBorder="1"/>
    <xf numFmtId="49" fontId="29" fillId="0" borderId="2" xfId="14" applyNumberFormat="1" applyFont="1" applyBorder="1" applyAlignment="1">
      <alignment horizontal="center"/>
    </xf>
    <xf numFmtId="49" fontId="29" fillId="0" borderId="1" xfId="14" applyNumberFormat="1" applyFont="1" applyBorder="1" applyAlignment="1">
      <alignment horizontal="center"/>
    </xf>
    <xf numFmtId="169" fontId="26" fillId="0" borderId="0" xfId="225" applyNumberFormat="1" applyFont="1" applyBorder="1" applyAlignment="1"/>
    <xf numFmtId="0" fontId="30" fillId="0" borderId="0" xfId="14" applyFont="1" applyAlignment="1">
      <alignment horizontal="left" wrapText="1"/>
    </xf>
    <xf numFmtId="40" fontId="27" fillId="3" borderId="3" xfId="0" applyNumberFormat="1" applyFont="1" applyFill="1" applyBorder="1" applyAlignment="1">
      <alignment horizontal="center" vertical="center" wrapText="1"/>
    </xf>
    <xf numFmtId="38" fontId="25" fillId="3" borderId="5" xfId="0" applyNumberFormat="1" applyFont="1" applyFill="1" applyBorder="1"/>
    <xf numFmtId="0" fontId="38" fillId="0" borderId="0" xfId="14" applyFont="1"/>
    <xf numFmtId="0" fontId="38" fillId="0" borderId="9" xfId="14" applyFont="1" applyBorder="1"/>
    <xf numFmtId="0" fontId="25" fillId="3" borderId="4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38" fontId="45" fillId="0" borderId="1" xfId="14" applyNumberFormat="1" applyFont="1" applyBorder="1"/>
    <xf numFmtId="38" fontId="40" fillId="2" borderId="1" xfId="14" applyNumberFormat="1" applyFont="1" applyFill="1" applyBorder="1"/>
    <xf numFmtId="0" fontId="39" fillId="0" borderId="2" xfId="14" applyFont="1" applyBorder="1" applyAlignment="1">
      <alignment horizontal="center"/>
    </xf>
    <xf numFmtId="38" fontId="39" fillId="0" borderId="2" xfId="14" applyNumberFormat="1" applyFont="1" applyBorder="1" applyAlignment="1">
      <alignment horizontal="center"/>
    </xf>
    <xf numFmtId="0" fontId="27" fillId="0" borderId="2" xfId="14" applyFont="1" applyBorder="1" applyAlignment="1">
      <alignment horizontal="center"/>
    </xf>
    <xf numFmtId="0" fontId="27" fillId="0" borderId="2" xfId="14" applyFont="1" applyBorder="1" applyAlignment="1">
      <alignment horizontal="center" wrapText="1"/>
    </xf>
    <xf numFmtId="0" fontId="27" fillId="2" borderId="2" xfId="14" applyFont="1" applyFill="1" applyBorder="1" applyAlignment="1">
      <alignment horizontal="center" wrapText="1"/>
    </xf>
    <xf numFmtId="0" fontId="26" fillId="0" borderId="0" xfId="0" applyFont="1" applyAlignment="1">
      <alignment wrapText="1"/>
    </xf>
    <xf numFmtId="0" fontId="26" fillId="3" borderId="0" xfId="0" applyFont="1" applyFill="1" applyAlignment="1">
      <alignment wrapText="1"/>
    </xf>
    <xf numFmtId="166" fontId="26" fillId="3" borderId="1" xfId="0" applyNumberFormat="1" applyFont="1" applyFill="1" applyBorder="1"/>
    <xf numFmtId="38" fontId="27" fillId="5" borderId="3" xfId="0" applyNumberFormat="1" applyFont="1" applyFill="1" applyBorder="1" applyAlignment="1">
      <alignment horizontal="center" vertical="center" wrapText="1"/>
    </xf>
    <xf numFmtId="38" fontId="27" fillId="6" borderId="3" xfId="0" applyNumberFormat="1" applyFont="1" applyFill="1" applyBorder="1" applyAlignment="1">
      <alignment horizontal="center" vertical="center" wrapText="1"/>
    </xf>
    <xf numFmtId="38" fontId="25" fillId="7" borderId="1" xfId="0" applyNumberFormat="1" applyFont="1" applyFill="1" applyBorder="1"/>
    <xf numFmtId="38" fontId="25" fillId="7" borderId="5" xfId="0" applyNumberFormat="1" applyFont="1" applyFill="1" applyBorder="1"/>
    <xf numFmtId="0" fontId="43" fillId="3" borderId="0" xfId="0" applyFont="1" applyFill="1" applyAlignment="1">
      <alignment wrapText="1"/>
    </xf>
    <xf numFmtId="0" fontId="44" fillId="0" borderId="0" xfId="0" applyFont="1" applyAlignment="1">
      <alignment horizontal="center" vertical="center" wrapText="1"/>
    </xf>
    <xf numFmtId="0" fontId="43" fillId="3" borderId="0" xfId="0" applyFont="1" applyFill="1" applyAlignment="1">
      <alignment horizontal="center" wrapText="1"/>
    </xf>
    <xf numFmtId="0" fontId="30" fillId="0" borderId="0" xfId="14" applyFont="1" applyAlignment="1">
      <alignment horizontal="left" wrapText="1"/>
    </xf>
  </cellXfs>
  <cellStyles count="312">
    <cellStyle name="Millares" xfId="225" builtinId="3"/>
    <cellStyle name="Millares [0] 2" xfId="63" xr:uid="{00000000-0005-0000-0000-000001000000}"/>
    <cellStyle name="Millares [0] 2 2" xfId="168" xr:uid="{00000000-0005-0000-0000-000002000000}"/>
    <cellStyle name="Millares 10" xfId="111" xr:uid="{00000000-0005-0000-0000-000003000000}"/>
    <cellStyle name="Millares 10 2" xfId="214" xr:uid="{00000000-0005-0000-0000-000004000000}"/>
    <cellStyle name="Millares 11" xfId="108" xr:uid="{00000000-0005-0000-0000-000005000000}"/>
    <cellStyle name="Millares 11 2" xfId="211" xr:uid="{00000000-0005-0000-0000-000006000000}"/>
    <cellStyle name="Millares 12" xfId="107" xr:uid="{00000000-0005-0000-0000-000007000000}"/>
    <cellStyle name="Millares 12 2" xfId="210" xr:uid="{00000000-0005-0000-0000-000008000000}"/>
    <cellStyle name="Millares 13" xfId="76" xr:uid="{00000000-0005-0000-0000-000009000000}"/>
    <cellStyle name="Millares 13 2" xfId="180" xr:uid="{00000000-0005-0000-0000-00000A000000}"/>
    <cellStyle name="Millares 14" xfId="301" xr:uid="{00000000-0005-0000-0000-00000B000000}"/>
    <cellStyle name="Millares 2" xfId="8" xr:uid="{00000000-0005-0000-0000-00000C000000}"/>
    <cellStyle name="Millares 2 2" xfId="9" xr:uid="{00000000-0005-0000-0000-00000D000000}"/>
    <cellStyle name="Millares 2 2 2" xfId="45" xr:uid="{00000000-0005-0000-0000-00000E000000}"/>
    <cellStyle name="Millares 2 2 2 2" xfId="150" xr:uid="{00000000-0005-0000-0000-00000F000000}"/>
    <cellStyle name="Millares 2 2 3" xfId="83" xr:uid="{00000000-0005-0000-0000-000010000000}"/>
    <cellStyle name="Millares 2 2 3 2" xfId="186" xr:uid="{00000000-0005-0000-0000-000011000000}"/>
    <cellStyle name="Millares 2 2 4" xfId="117" xr:uid="{00000000-0005-0000-0000-000012000000}"/>
    <cellStyle name="Millares 2 3" xfId="10" xr:uid="{00000000-0005-0000-0000-000013000000}"/>
    <cellStyle name="Millares 2 3 2" xfId="46" xr:uid="{00000000-0005-0000-0000-000014000000}"/>
    <cellStyle name="Millares 2 3 2 2" xfId="151" xr:uid="{00000000-0005-0000-0000-000015000000}"/>
    <cellStyle name="Millares 2 3 2 2 2" xfId="220" xr:uid="{00000000-0005-0000-0000-000016000000}"/>
    <cellStyle name="Millares 2 3 3" xfId="84" xr:uid="{00000000-0005-0000-0000-000017000000}"/>
    <cellStyle name="Millares 2 3 3 2" xfId="187" xr:uid="{00000000-0005-0000-0000-000018000000}"/>
    <cellStyle name="Millares 2 3 3 2 2" xfId="223" xr:uid="{00000000-0005-0000-0000-000019000000}"/>
    <cellStyle name="Millares 2 3 4" xfId="118" xr:uid="{00000000-0005-0000-0000-00001A000000}"/>
    <cellStyle name="Millares 2 3 4 2" xfId="217" xr:uid="{00000000-0005-0000-0000-00001B000000}"/>
    <cellStyle name="Millares 2 4" xfId="11" xr:uid="{00000000-0005-0000-0000-00001C000000}"/>
    <cellStyle name="Millares 2 4 2" xfId="47" xr:uid="{00000000-0005-0000-0000-00001D000000}"/>
    <cellStyle name="Millares 2 4 2 2" xfId="152" xr:uid="{00000000-0005-0000-0000-00001E000000}"/>
    <cellStyle name="Millares 2 4 2 2 2" xfId="221" xr:uid="{00000000-0005-0000-0000-00001F000000}"/>
    <cellStyle name="Millares 2 4 3" xfId="85" xr:uid="{00000000-0005-0000-0000-000020000000}"/>
    <cellStyle name="Millares 2 4 3 2" xfId="188" xr:uid="{00000000-0005-0000-0000-000021000000}"/>
    <cellStyle name="Millares 2 4 3 2 2" xfId="224" xr:uid="{00000000-0005-0000-0000-000022000000}"/>
    <cellStyle name="Millares 2 4 4" xfId="119" xr:uid="{00000000-0005-0000-0000-000023000000}"/>
    <cellStyle name="Millares 2 4 4 2" xfId="218" xr:uid="{00000000-0005-0000-0000-000024000000}"/>
    <cellStyle name="Millares 2 5" xfId="12" xr:uid="{00000000-0005-0000-0000-000025000000}"/>
    <cellStyle name="Millares 2 5 2" xfId="48" xr:uid="{00000000-0005-0000-0000-000026000000}"/>
    <cellStyle name="Millares 2 5 2 2" xfId="153" xr:uid="{00000000-0005-0000-0000-000027000000}"/>
    <cellStyle name="Millares 2 5 3" xfId="86" xr:uid="{00000000-0005-0000-0000-000028000000}"/>
    <cellStyle name="Millares 2 5 3 2" xfId="189" xr:uid="{00000000-0005-0000-0000-000029000000}"/>
    <cellStyle name="Millares 2 5 4" xfId="120" xr:uid="{00000000-0005-0000-0000-00002A000000}"/>
    <cellStyle name="Millares 2 6" xfId="13" xr:uid="{00000000-0005-0000-0000-00002B000000}"/>
    <cellStyle name="Millares 2 6 2" xfId="121" xr:uid="{00000000-0005-0000-0000-00002C000000}"/>
    <cellStyle name="Millares 2 6 2 2" xfId="219" xr:uid="{00000000-0005-0000-0000-00002D000000}"/>
    <cellStyle name="Millares 2 7" xfId="82" xr:uid="{00000000-0005-0000-0000-00002E000000}"/>
    <cellStyle name="Millares 2 7 2" xfId="185" xr:uid="{00000000-0005-0000-0000-00002F000000}"/>
    <cellStyle name="Millares 2 7 2 2" xfId="222" xr:uid="{00000000-0005-0000-0000-000030000000}"/>
    <cellStyle name="Millares 2 8" xfId="75" xr:uid="{00000000-0005-0000-0000-000031000000}"/>
    <cellStyle name="Millares 2 9" xfId="116" xr:uid="{00000000-0005-0000-0000-000032000000}"/>
    <cellStyle name="Millares 2 9 2" xfId="216" xr:uid="{00000000-0005-0000-0000-000033000000}"/>
    <cellStyle name="Millares 3" xfId="7" xr:uid="{00000000-0005-0000-0000-000034000000}"/>
    <cellStyle name="Millares 3 2" xfId="44" xr:uid="{00000000-0005-0000-0000-000035000000}"/>
    <cellStyle name="Millares 3 2 2" xfId="149" xr:uid="{00000000-0005-0000-0000-000036000000}"/>
    <cellStyle name="Millares 3 3" xfId="81" xr:uid="{00000000-0005-0000-0000-000037000000}"/>
    <cellStyle name="Millares 3 3 2" xfId="184" xr:uid="{00000000-0005-0000-0000-000038000000}"/>
    <cellStyle name="Millares 3 4" xfId="115" xr:uid="{00000000-0005-0000-0000-000039000000}"/>
    <cellStyle name="Millares 4" xfId="31" xr:uid="{00000000-0005-0000-0000-00003A000000}"/>
    <cellStyle name="Millares 4 2" xfId="66" xr:uid="{00000000-0005-0000-0000-00003B000000}"/>
    <cellStyle name="Millares 4 2 2" xfId="171" xr:uid="{00000000-0005-0000-0000-00003C000000}"/>
    <cellStyle name="Millares 4 3" xfId="103" xr:uid="{00000000-0005-0000-0000-00003D000000}"/>
    <cellStyle name="Millares 4 3 2" xfId="206" xr:uid="{00000000-0005-0000-0000-00003E000000}"/>
    <cellStyle name="Millares 4 4" xfId="138" xr:uid="{00000000-0005-0000-0000-00003F000000}"/>
    <cellStyle name="Millares 5" xfId="79" xr:uid="{00000000-0005-0000-0000-000040000000}"/>
    <cellStyle name="Millares 5 2" xfId="182" xr:uid="{00000000-0005-0000-0000-000041000000}"/>
    <cellStyle name="Millares 6" xfId="106" xr:uid="{00000000-0005-0000-0000-000042000000}"/>
    <cellStyle name="Millares 6 2" xfId="209" xr:uid="{00000000-0005-0000-0000-000043000000}"/>
    <cellStyle name="Millares 7" xfId="105" xr:uid="{00000000-0005-0000-0000-000044000000}"/>
    <cellStyle name="Millares 7 2" xfId="208" xr:uid="{00000000-0005-0000-0000-000045000000}"/>
    <cellStyle name="Millares 8" xfId="109" xr:uid="{00000000-0005-0000-0000-000046000000}"/>
    <cellStyle name="Millares 8 2" xfId="212" xr:uid="{00000000-0005-0000-0000-000047000000}"/>
    <cellStyle name="Millares 9" xfId="110" xr:uid="{00000000-0005-0000-0000-000048000000}"/>
    <cellStyle name="Millares 9 2" xfId="213" xr:uid="{00000000-0005-0000-0000-000049000000}"/>
    <cellStyle name="Moneda 2" xfId="242" xr:uid="{00000000-0005-0000-0000-00004A000000}"/>
    <cellStyle name="Moneda 2 2" xfId="259" xr:uid="{00000000-0005-0000-0000-00004B000000}"/>
    <cellStyle name="Moneda 2 2 2" xfId="295" xr:uid="{00000000-0005-0000-0000-00004C000000}"/>
    <cellStyle name="Moneda 2 3" xfId="278" xr:uid="{00000000-0005-0000-0000-00004D000000}"/>
    <cellStyle name="Normal" xfId="0" builtinId="0"/>
    <cellStyle name="Normal 10" xfId="23" xr:uid="{00000000-0005-0000-0000-00004F000000}"/>
    <cellStyle name="Normal 10 2" xfId="57" xr:uid="{00000000-0005-0000-0000-000050000000}"/>
    <cellStyle name="Normal 10 2 2" xfId="162" xr:uid="{00000000-0005-0000-0000-000051000000}"/>
    <cellStyle name="Normal 10 2 2 2" xfId="287" xr:uid="{00000000-0005-0000-0000-000052000000}"/>
    <cellStyle name="Normal 10 2 3" xfId="251" xr:uid="{00000000-0005-0000-0000-000053000000}"/>
    <cellStyle name="Normal 10 3" xfId="95" xr:uid="{00000000-0005-0000-0000-000054000000}"/>
    <cellStyle name="Normal 10 3 2" xfId="198" xr:uid="{00000000-0005-0000-0000-000055000000}"/>
    <cellStyle name="Normal 10 3 3" xfId="270" xr:uid="{00000000-0005-0000-0000-000056000000}"/>
    <cellStyle name="Normal 10 4" xfId="130" xr:uid="{00000000-0005-0000-0000-000057000000}"/>
    <cellStyle name="Normal 10 5" xfId="234" xr:uid="{00000000-0005-0000-0000-000058000000}"/>
    <cellStyle name="Normal 11" xfId="24" xr:uid="{00000000-0005-0000-0000-000059000000}"/>
    <cellStyle name="Normal 11 2" xfId="58" xr:uid="{00000000-0005-0000-0000-00005A000000}"/>
    <cellStyle name="Normal 11 2 2" xfId="163" xr:uid="{00000000-0005-0000-0000-00005B000000}"/>
    <cellStyle name="Normal 11 2 2 2" xfId="293" xr:uid="{00000000-0005-0000-0000-00005C000000}"/>
    <cellStyle name="Normal 11 2 3" xfId="257" xr:uid="{00000000-0005-0000-0000-00005D000000}"/>
    <cellStyle name="Normal 11 3" xfId="96" xr:uid="{00000000-0005-0000-0000-00005E000000}"/>
    <cellStyle name="Normal 11 3 2" xfId="199" xr:uid="{00000000-0005-0000-0000-00005F000000}"/>
    <cellStyle name="Normal 11 3 3" xfId="276" xr:uid="{00000000-0005-0000-0000-000060000000}"/>
    <cellStyle name="Normal 11 4" xfId="131" xr:uid="{00000000-0005-0000-0000-000061000000}"/>
    <cellStyle name="Normal 11 5" xfId="240" xr:uid="{00000000-0005-0000-0000-000062000000}"/>
    <cellStyle name="Normal 12" xfId="25" xr:uid="{00000000-0005-0000-0000-000063000000}"/>
    <cellStyle name="Normal 12 2" xfId="59" xr:uid="{00000000-0005-0000-0000-000064000000}"/>
    <cellStyle name="Normal 12 2 2" xfId="164" xr:uid="{00000000-0005-0000-0000-000065000000}"/>
    <cellStyle name="Normal 12 2 2 2" xfId="294" xr:uid="{00000000-0005-0000-0000-000066000000}"/>
    <cellStyle name="Normal 12 2 3" xfId="258" xr:uid="{00000000-0005-0000-0000-000067000000}"/>
    <cellStyle name="Normal 12 3" xfId="97" xr:uid="{00000000-0005-0000-0000-000068000000}"/>
    <cellStyle name="Normal 12 3 2" xfId="200" xr:uid="{00000000-0005-0000-0000-000069000000}"/>
    <cellStyle name="Normal 12 3 3" xfId="277" xr:uid="{00000000-0005-0000-0000-00006A000000}"/>
    <cellStyle name="Normal 12 4" xfId="132" xr:uid="{00000000-0005-0000-0000-00006B000000}"/>
    <cellStyle name="Normal 12 5" xfId="241" xr:uid="{00000000-0005-0000-0000-00006C000000}"/>
    <cellStyle name="Normal 13" xfId="26" xr:uid="{00000000-0005-0000-0000-00006D000000}"/>
    <cellStyle name="Normal 13 2" xfId="60" xr:uid="{00000000-0005-0000-0000-00006E000000}"/>
    <cellStyle name="Normal 13 2 2" xfId="165" xr:uid="{00000000-0005-0000-0000-00006F000000}"/>
    <cellStyle name="Normal 13 2 2 2" xfId="296" xr:uid="{00000000-0005-0000-0000-000070000000}"/>
    <cellStyle name="Normal 13 2 3" xfId="260" xr:uid="{00000000-0005-0000-0000-000071000000}"/>
    <cellStyle name="Normal 13 3" xfId="98" xr:uid="{00000000-0005-0000-0000-000072000000}"/>
    <cellStyle name="Normal 13 3 2" xfId="201" xr:uid="{00000000-0005-0000-0000-000073000000}"/>
    <cellStyle name="Normal 13 3 3" xfId="279" xr:uid="{00000000-0005-0000-0000-000074000000}"/>
    <cellStyle name="Normal 13 4" xfId="133" xr:uid="{00000000-0005-0000-0000-000075000000}"/>
    <cellStyle name="Normal 13 5" xfId="243" xr:uid="{00000000-0005-0000-0000-000076000000}"/>
    <cellStyle name="Normal 14" xfId="27" xr:uid="{00000000-0005-0000-0000-000077000000}"/>
    <cellStyle name="Normal 14 2" xfId="61" xr:uid="{00000000-0005-0000-0000-000078000000}"/>
    <cellStyle name="Normal 14 2 2" xfId="166" xr:uid="{00000000-0005-0000-0000-000079000000}"/>
    <cellStyle name="Normal 14 2 3" xfId="280" xr:uid="{00000000-0005-0000-0000-00007A000000}"/>
    <cellStyle name="Normal 14 3" xfId="99" xr:uid="{00000000-0005-0000-0000-00007B000000}"/>
    <cellStyle name="Normal 14 3 2" xfId="202" xr:uid="{00000000-0005-0000-0000-00007C000000}"/>
    <cellStyle name="Normal 14 4" xfId="134" xr:uid="{00000000-0005-0000-0000-00007D000000}"/>
    <cellStyle name="Normal 14 5" xfId="244" xr:uid="{00000000-0005-0000-0000-00007E000000}"/>
    <cellStyle name="Normal 15" xfId="28" xr:uid="{00000000-0005-0000-0000-00007F000000}"/>
    <cellStyle name="Normal 15 2" xfId="62" xr:uid="{00000000-0005-0000-0000-000080000000}"/>
    <cellStyle name="Normal 15 2 2" xfId="167" xr:uid="{00000000-0005-0000-0000-000081000000}"/>
    <cellStyle name="Normal 15 2 3" xfId="297" xr:uid="{00000000-0005-0000-0000-000082000000}"/>
    <cellStyle name="Normal 15 3" xfId="100" xr:uid="{00000000-0005-0000-0000-000083000000}"/>
    <cellStyle name="Normal 15 3 2" xfId="203" xr:uid="{00000000-0005-0000-0000-000084000000}"/>
    <cellStyle name="Normal 15 4" xfId="135" xr:uid="{00000000-0005-0000-0000-000085000000}"/>
    <cellStyle name="Normal 15 5" xfId="261" xr:uid="{00000000-0005-0000-0000-000086000000}"/>
    <cellStyle name="Normal 16" xfId="29" xr:uid="{00000000-0005-0000-0000-000087000000}"/>
    <cellStyle name="Normal 16 2" xfId="64" xr:uid="{00000000-0005-0000-0000-000088000000}"/>
    <cellStyle name="Normal 16 2 2" xfId="169" xr:uid="{00000000-0005-0000-0000-000089000000}"/>
    <cellStyle name="Normal 16 3" xfId="101" xr:uid="{00000000-0005-0000-0000-00008A000000}"/>
    <cellStyle name="Normal 16 3 2" xfId="204" xr:uid="{00000000-0005-0000-0000-00008B000000}"/>
    <cellStyle name="Normal 16 4" xfId="136" xr:uid="{00000000-0005-0000-0000-00008C000000}"/>
    <cellStyle name="Normal 16 5" xfId="263" xr:uid="{00000000-0005-0000-0000-00008D000000}"/>
    <cellStyle name="Normal 17" xfId="30" xr:uid="{00000000-0005-0000-0000-00008E000000}"/>
    <cellStyle name="Normal 17 2" xfId="65" xr:uid="{00000000-0005-0000-0000-00008F000000}"/>
    <cellStyle name="Normal 17 2 2" xfId="170" xr:uid="{00000000-0005-0000-0000-000090000000}"/>
    <cellStyle name="Normal 17 3" xfId="102" xr:uid="{00000000-0005-0000-0000-000091000000}"/>
    <cellStyle name="Normal 17 3 2" xfId="205" xr:uid="{00000000-0005-0000-0000-000092000000}"/>
    <cellStyle name="Normal 17 4" xfId="137" xr:uid="{00000000-0005-0000-0000-000093000000}"/>
    <cellStyle name="Normal 17 5" xfId="262" xr:uid="{00000000-0005-0000-0000-000094000000}"/>
    <cellStyle name="Normal 18" xfId="32" xr:uid="{00000000-0005-0000-0000-000095000000}"/>
    <cellStyle name="Normal 18 2" xfId="67" xr:uid="{00000000-0005-0000-0000-000096000000}"/>
    <cellStyle name="Normal 18 2 2" xfId="172" xr:uid="{00000000-0005-0000-0000-000097000000}"/>
    <cellStyle name="Normal 18 3" xfId="104" xr:uid="{00000000-0005-0000-0000-000098000000}"/>
    <cellStyle name="Normal 18 3 2" xfId="207" xr:uid="{00000000-0005-0000-0000-000099000000}"/>
    <cellStyle name="Normal 18 4" xfId="139" xr:uid="{00000000-0005-0000-0000-00009A000000}"/>
    <cellStyle name="Normal 18 5" xfId="298" xr:uid="{00000000-0005-0000-0000-00009B000000}"/>
    <cellStyle name="Normal 19" xfId="33" xr:uid="{00000000-0005-0000-0000-00009C000000}"/>
    <cellStyle name="Normal 19 2" xfId="68" xr:uid="{00000000-0005-0000-0000-00009D000000}"/>
    <cellStyle name="Normal 19 2 2" xfId="173" xr:uid="{00000000-0005-0000-0000-00009E000000}"/>
    <cellStyle name="Normal 19 3" xfId="140" xr:uid="{00000000-0005-0000-0000-00009F000000}"/>
    <cellStyle name="Normal 19 4" xfId="299" xr:uid="{00000000-0005-0000-0000-0000A0000000}"/>
    <cellStyle name="Normal 2" xfId="1" xr:uid="{00000000-0005-0000-0000-0000A1000000}"/>
    <cellStyle name="Normal 2 2" xfId="15" xr:uid="{00000000-0005-0000-0000-0000A2000000}"/>
    <cellStyle name="Normal 2 2 2" xfId="49" xr:uid="{00000000-0005-0000-0000-0000A3000000}"/>
    <cellStyle name="Normal 2 2 2 2" xfId="154" xr:uid="{00000000-0005-0000-0000-0000A4000000}"/>
    <cellStyle name="Normal 2 2 2 2 2" xfId="289" xr:uid="{00000000-0005-0000-0000-0000A5000000}"/>
    <cellStyle name="Normal 2 2 2 2 3" xfId="253" xr:uid="{00000000-0005-0000-0000-0000A6000000}"/>
    <cellStyle name="Normal 2 2 2 3" xfId="272" xr:uid="{00000000-0005-0000-0000-0000A7000000}"/>
    <cellStyle name="Normal 2 2 2 4" xfId="236" xr:uid="{00000000-0005-0000-0000-0000A8000000}"/>
    <cellStyle name="Normal 2 2 3" xfId="87" xr:uid="{00000000-0005-0000-0000-0000A9000000}"/>
    <cellStyle name="Normal 2 2 3 2" xfId="190" xr:uid="{00000000-0005-0000-0000-0000AA000000}"/>
    <cellStyle name="Normal 2 2 3 2 2" xfId="282" xr:uid="{00000000-0005-0000-0000-0000AB000000}"/>
    <cellStyle name="Normal 2 2 3 3" xfId="246" xr:uid="{00000000-0005-0000-0000-0000AC000000}"/>
    <cellStyle name="Normal 2 2 4" xfId="122" xr:uid="{00000000-0005-0000-0000-0000AD000000}"/>
    <cellStyle name="Normal 2 2 4 2" xfId="265" xr:uid="{00000000-0005-0000-0000-0000AE000000}"/>
    <cellStyle name="Normal 2 2 5" xfId="227" xr:uid="{00000000-0005-0000-0000-0000AF000000}"/>
    <cellStyle name="Normal 2 3" xfId="16" xr:uid="{00000000-0005-0000-0000-0000B0000000}"/>
    <cellStyle name="Normal 2 3 2" xfId="50" xr:uid="{00000000-0005-0000-0000-0000B1000000}"/>
    <cellStyle name="Normal 2 3 2 2" xfId="155" xr:uid="{00000000-0005-0000-0000-0000B2000000}"/>
    <cellStyle name="Normal 2 3 2 2 2" xfId="288" xr:uid="{00000000-0005-0000-0000-0000B3000000}"/>
    <cellStyle name="Normal 2 3 2 3" xfId="252" xr:uid="{00000000-0005-0000-0000-0000B4000000}"/>
    <cellStyle name="Normal 2 3 3" xfId="88" xr:uid="{00000000-0005-0000-0000-0000B5000000}"/>
    <cellStyle name="Normal 2 3 3 2" xfId="191" xr:uid="{00000000-0005-0000-0000-0000B6000000}"/>
    <cellStyle name="Normal 2 3 3 3" xfId="271" xr:uid="{00000000-0005-0000-0000-0000B7000000}"/>
    <cellStyle name="Normal 2 3 4" xfId="123" xr:uid="{00000000-0005-0000-0000-0000B8000000}"/>
    <cellStyle name="Normal 2 3 5" xfId="235" xr:uid="{00000000-0005-0000-0000-0000B9000000}"/>
    <cellStyle name="Normal 2 4" xfId="17" xr:uid="{00000000-0005-0000-0000-0000BA000000}"/>
    <cellStyle name="Normal 2 4 2" xfId="51" xr:uid="{00000000-0005-0000-0000-0000BB000000}"/>
    <cellStyle name="Normal 2 4 2 2" xfId="156" xr:uid="{00000000-0005-0000-0000-0000BC000000}"/>
    <cellStyle name="Normal 2 4 2 3" xfId="281" xr:uid="{00000000-0005-0000-0000-0000BD000000}"/>
    <cellStyle name="Normal 2 4 3" xfId="89" xr:uid="{00000000-0005-0000-0000-0000BE000000}"/>
    <cellStyle name="Normal 2 4 3 2" xfId="192" xr:uid="{00000000-0005-0000-0000-0000BF000000}"/>
    <cellStyle name="Normal 2 4 4" xfId="124" xr:uid="{00000000-0005-0000-0000-0000C0000000}"/>
    <cellStyle name="Normal 2 4 5" xfId="245" xr:uid="{00000000-0005-0000-0000-0000C1000000}"/>
    <cellStyle name="Normal 2 5" xfId="18" xr:uid="{00000000-0005-0000-0000-0000C2000000}"/>
    <cellStyle name="Normal 2 5 2" xfId="52" xr:uid="{00000000-0005-0000-0000-0000C3000000}"/>
    <cellStyle name="Normal 2 5 2 2" xfId="157" xr:uid="{00000000-0005-0000-0000-0000C4000000}"/>
    <cellStyle name="Normal 2 5 3" xfId="90" xr:uid="{00000000-0005-0000-0000-0000C5000000}"/>
    <cellStyle name="Normal 2 5 3 2" xfId="193" xr:uid="{00000000-0005-0000-0000-0000C6000000}"/>
    <cellStyle name="Normal 2 5 4" xfId="125" xr:uid="{00000000-0005-0000-0000-0000C7000000}"/>
    <cellStyle name="Normal 2 5 5" xfId="264" xr:uid="{00000000-0005-0000-0000-0000C8000000}"/>
    <cellStyle name="Normal 2 6" xfId="14" xr:uid="{00000000-0005-0000-0000-0000C9000000}"/>
    <cellStyle name="Normal 2 7" xfId="40" xr:uid="{00000000-0005-0000-0000-0000CA000000}"/>
    <cellStyle name="Normal 2 7 2" xfId="77" xr:uid="{00000000-0005-0000-0000-0000CB000000}"/>
    <cellStyle name="Normal 2 7 2 2" xfId="181" xr:uid="{00000000-0005-0000-0000-0000CC000000}"/>
    <cellStyle name="Normal 2 7 3" xfId="147" xr:uid="{00000000-0005-0000-0000-0000CD000000}"/>
    <cellStyle name="Normal 2 8" xfId="113" xr:uid="{00000000-0005-0000-0000-0000CE000000}"/>
    <cellStyle name="Normal 2 9" xfId="226" xr:uid="{00000000-0005-0000-0000-0000CF000000}"/>
    <cellStyle name="Normal 20" xfId="34" xr:uid="{00000000-0005-0000-0000-0000D0000000}"/>
    <cellStyle name="Normal 20 2" xfId="69" xr:uid="{00000000-0005-0000-0000-0000D1000000}"/>
    <cellStyle name="Normal 20 2 2" xfId="174" xr:uid="{00000000-0005-0000-0000-0000D2000000}"/>
    <cellStyle name="Normal 20 3" xfId="141" xr:uid="{00000000-0005-0000-0000-0000D3000000}"/>
    <cellStyle name="Normal 20 4" xfId="300" xr:uid="{00000000-0005-0000-0000-0000D4000000}"/>
    <cellStyle name="Normal 21" xfId="35" xr:uid="{00000000-0005-0000-0000-0000D5000000}"/>
    <cellStyle name="Normal 21 2" xfId="70" xr:uid="{00000000-0005-0000-0000-0000D6000000}"/>
    <cellStyle name="Normal 21 2 2" xfId="175" xr:uid="{00000000-0005-0000-0000-0000D7000000}"/>
    <cellStyle name="Normal 21 3" xfId="142" xr:uid="{00000000-0005-0000-0000-0000D8000000}"/>
    <cellStyle name="Normal 21 4" xfId="302" xr:uid="{00000000-0005-0000-0000-0000D9000000}"/>
    <cellStyle name="Normal 22" xfId="36" xr:uid="{00000000-0005-0000-0000-0000DA000000}"/>
    <cellStyle name="Normal 22 2" xfId="71" xr:uid="{00000000-0005-0000-0000-0000DB000000}"/>
    <cellStyle name="Normal 22 2 2" xfId="176" xr:uid="{00000000-0005-0000-0000-0000DC000000}"/>
    <cellStyle name="Normal 22 3" xfId="143" xr:uid="{00000000-0005-0000-0000-0000DD000000}"/>
    <cellStyle name="Normal 22 4" xfId="303" xr:uid="{00000000-0005-0000-0000-0000DE000000}"/>
    <cellStyle name="Normal 23" xfId="37" xr:uid="{00000000-0005-0000-0000-0000DF000000}"/>
    <cellStyle name="Normal 23 2" xfId="72" xr:uid="{00000000-0005-0000-0000-0000E0000000}"/>
    <cellStyle name="Normal 23 2 2" xfId="177" xr:uid="{00000000-0005-0000-0000-0000E1000000}"/>
    <cellStyle name="Normal 23 3" xfId="144" xr:uid="{00000000-0005-0000-0000-0000E2000000}"/>
    <cellStyle name="Normal 23 4" xfId="304" xr:uid="{00000000-0005-0000-0000-0000E3000000}"/>
    <cellStyle name="Normal 24" xfId="38" xr:uid="{00000000-0005-0000-0000-0000E4000000}"/>
    <cellStyle name="Normal 24 2" xfId="73" xr:uid="{00000000-0005-0000-0000-0000E5000000}"/>
    <cellStyle name="Normal 24 2 2" xfId="178" xr:uid="{00000000-0005-0000-0000-0000E6000000}"/>
    <cellStyle name="Normal 24 3" xfId="145" xr:uid="{00000000-0005-0000-0000-0000E7000000}"/>
    <cellStyle name="Normal 24 4" xfId="305" xr:uid="{00000000-0005-0000-0000-0000E8000000}"/>
    <cellStyle name="Normal 25" xfId="39" xr:uid="{00000000-0005-0000-0000-0000E9000000}"/>
    <cellStyle name="Normal 25 2" xfId="146" xr:uid="{00000000-0005-0000-0000-0000EA000000}"/>
    <cellStyle name="Normal 25 3" xfId="306" xr:uid="{00000000-0005-0000-0000-0000EB000000}"/>
    <cellStyle name="Normal 26" xfId="74" xr:uid="{00000000-0005-0000-0000-0000EC000000}"/>
    <cellStyle name="Normal 26 2" xfId="179" xr:uid="{00000000-0005-0000-0000-0000ED000000}"/>
    <cellStyle name="Normal 26 3" xfId="307" xr:uid="{00000000-0005-0000-0000-0000EE000000}"/>
    <cellStyle name="Normal 27" xfId="112" xr:uid="{00000000-0005-0000-0000-0000EF000000}"/>
    <cellStyle name="Normal 27 2" xfId="215" xr:uid="{00000000-0005-0000-0000-0000F0000000}"/>
    <cellStyle name="Normal 27 3" xfId="308" xr:uid="{00000000-0005-0000-0000-0000F1000000}"/>
    <cellStyle name="Normal 28" xfId="309" xr:uid="{00000000-0005-0000-0000-0000F2000000}"/>
    <cellStyle name="Normal 29" xfId="310" xr:uid="{00000000-0005-0000-0000-0000F3000000}"/>
    <cellStyle name="Normal 3" xfId="2" xr:uid="{00000000-0005-0000-0000-0000F4000000}"/>
    <cellStyle name="Normal 3 2" xfId="228" xr:uid="{00000000-0005-0000-0000-0000F5000000}"/>
    <cellStyle name="Normal 30" xfId="311" xr:uid="{00000000-0005-0000-0000-0000F6000000}"/>
    <cellStyle name="Normal 4" xfId="3" xr:uid="{00000000-0005-0000-0000-0000F7000000}"/>
    <cellStyle name="Normal 4 2" xfId="41" xr:uid="{00000000-0005-0000-0000-0000F8000000}"/>
    <cellStyle name="Normal 4 3" xfId="229" xr:uid="{00000000-0005-0000-0000-0000F9000000}"/>
    <cellStyle name="Normal 5" xfId="4" xr:uid="{00000000-0005-0000-0000-0000FA000000}"/>
    <cellStyle name="Normal 5 2" xfId="42" xr:uid="{00000000-0005-0000-0000-0000FB000000}"/>
    <cellStyle name="Normal 6" xfId="6" xr:uid="{00000000-0005-0000-0000-0000FC000000}"/>
    <cellStyle name="Normal 6 2" xfId="43" xr:uid="{00000000-0005-0000-0000-0000FD000000}"/>
    <cellStyle name="Normal 6 2 2" xfId="148" xr:uid="{00000000-0005-0000-0000-0000FE000000}"/>
    <cellStyle name="Normal 6 2 2 2" xfId="290" xr:uid="{00000000-0005-0000-0000-0000FF000000}"/>
    <cellStyle name="Normal 6 2 2 3" xfId="254" xr:uid="{00000000-0005-0000-0000-000000010000}"/>
    <cellStyle name="Normal 6 2 3" xfId="273" xr:uid="{00000000-0005-0000-0000-000001010000}"/>
    <cellStyle name="Normal 6 2 4" xfId="237" xr:uid="{00000000-0005-0000-0000-000002010000}"/>
    <cellStyle name="Normal 6 3" xfId="80" xr:uid="{00000000-0005-0000-0000-000003010000}"/>
    <cellStyle name="Normal 6 3 2" xfId="183" xr:uid="{00000000-0005-0000-0000-000004010000}"/>
    <cellStyle name="Normal 6 3 2 2" xfId="283" xr:uid="{00000000-0005-0000-0000-000005010000}"/>
    <cellStyle name="Normal 6 3 3" xfId="247" xr:uid="{00000000-0005-0000-0000-000006010000}"/>
    <cellStyle name="Normal 6 4" xfId="114" xr:uid="{00000000-0005-0000-0000-000007010000}"/>
    <cellStyle name="Normal 6 4 2" xfId="266" xr:uid="{00000000-0005-0000-0000-000008010000}"/>
    <cellStyle name="Normal 6 5" xfId="230" xr:uid="{00000000-0005-0000-0000-000009010000}"/>
    <cellStyle name="Normal 7" xfId="20" xr:uid="{00000000-0005-0000-0000-00000A010000}"/>
    <cellStyle name="Normal 7 2" xfId="54" xr:uid="{00000000-0005-0000-0000-00000B010000}"/>
    <cellStyle name="Normal 7 2 2" xfId="159" xr:uid="{00000000-0005-0000-0000-00000C010000}"/>
    <cellStyle name="Normal 7 2 2 2" xfId="291" xr:uid="{00000000-0005-0000-0000-00000D010000}"/>
    <cellStyle name="Normal 7 2 2 3" xfId="255" xr:uid="{00000000-0005-0000-0000-00000E010000}"/>
    <cellStyle name="Normal 7 2 3" xfId="274" xr:uid="{00000000-0005-0000-0000-00000F010000}"/>
    <cellStyle name="Normal 7 2 4" xfId="238" xr:uid="{00000000-0005-0000-0000-000010010000}"/>
    <cellStyle name="Normal 7 3" xfId="92" xr:uid="{00000000-0005-0000-0000-000011010000}"/>
    <cellStyle name="Normal 7 3 2" xfId="195" xr:uid="{00000000-0005-0000-0000-000012010000}"/>
    <cellStyle name="Normal 7 3 2 2" xfId="284" xr:uid="{00000000-0005-0000-0000-000013010000}"/>
    <cellStyle name="Normal 7 3 3" xfId="248" xr:uid="{00000000-0005-0000-0000-000014010000}"/>
    <cellStyle name="Normal 7 4" xfId="127" xr:uid="{00000000-0005-0000-0000-000015010000}"/>
    <cellStyle name="Normal 7 4 2" xfId="267" xr:uid="{00000000-0005-0000-0000-000016010000}"/>
    <cellStyle name="Normal 7 5" xfId="231" xr:uid="{00000000-0005-0000-0000-000017010000}"/>
    <cellStyle name="Normal 8" xfId="21" xr:uid="{00000000-0005-0000-0000-000018010000}"/>
    <cellStyle name="Normal 8 2" xfId="55" xr:uid="{00000000-0005-0000-0000-000019010000}"/>
    <cellStyle name="Normal 8 2 2" xfId="160" xr:uid="{00000000-0005-0000-0000-00001A010000}"/>
    <cellStyle name="Normal 8 2 2 2" xfId="292" xr:uid="{00000000-0005-0000-0000-00001B010000}"/>
    <cellStyle name="Normal 8 2 2 3" xfId="256" xr:uid="{00000000-0005-0000-0000-00001C010000}"/>
    <cellStyle name="Normal 8 2 3" xfId="275" xr:uid="{00000000-0005-0000-0000-00001D010000}"/>
    <cellStyle name="Normal 8 2 4" xfId="239" xr:uid="{00000000-0005-0000-0000-00001E010000}"/>
    <cellStyle name="Normal 8 3" xfId="93" xr:uid="{00000000-0005-0000-0000-00001F010000}"/>
    <cellStyle name="Normal 8 3 2" xfId="196" xr:uid="{00000000-0005-0000-0000-000020010000}"/>
    <cellStyle name="Normal 8 3 2 2" xfId="285" xr:uid="{00000000-0005-0000-0000-000021010000}"/>
    <cellStyle name="Normal 8 3 3" xfId="249" xr:uid="{00000000-0005-0000-0000-000022010000}"/>
    <cellStyle name="Normal 8 4" xfId="128" xr:uid="{00000000-0005-0000-0000-000023010000}"/>
    <cellStyle name="Normal 8 4 2" xfId="268" xr:uid="{00000000-0005-0000-0000-000024010000}"/>
    <cellStyle name="Normal 8 5" xfId="232" xr:uid="{00000000-0005-0000-0000-000025010000}"/>
    <cellStyle name="Normal 9" xfId="22" xr:uid="{00000000-0005-0000-0000-000026010000}"/>
    <cellStyle name="Normal 9 2" xfId="56" xr:uid="{00000000-0005-0000-0000-000027010000}"/>
    <cellStyle name="Normal 9 2 2" xfId="161" xr:uid="{00000000-0005-0000-0000-000028010000}"/>
    <cellStyle name="Normal 9 2 2 2" xfId="286" xr:uid="{00000000-0005-0000-0000-000029010000}"/>
    <cellStyle name="Normal 9 2 3" xfId="250" xr:uid="{00000000-0005-0000-0000-00002A010000}"/>
    <cellStyle name="Normal 9 3" xfId="94" xr:uid="{00000000-0005-0000-0000-00002B010000}"/>
    <cellStyle name="Normal 9 3 2" xfId="197" xr:uid="{00000000-0005-0000-0000-00002C010000}"/>
    <cellStyle name="Normal 9 3 3" xfId="269" xr:uid="{00000000-0005-0000-0000-00002D010000}"/>
    <cellStyle name="Normal 9 4" xfId="129" xr:uid="{00000000-0005-0000-0000-00002E010000}"/>
    <cellStyle name="Normal 9 5" xfId="233" xr:uid="{00000000-0005-0000-0000-00002F010000}"/>
    <cellStyle name="Porcentaje 2" xfId="19" xr:uid="{00000000-0005-0000-0000-000030010000}"/>
    <cellStyle name="Porcentaje 2 2" xfId="53" xr:uid="{00000000-0005-0000-0000-000031010000}"/>
    <cellStyle name="Porcentaje 2 2 2" xfId="158" xr:uid="{00000000-0005-0000-0000-000032010000}"/>
    <cellStyle name="Porcentaje 2 3" xfId="91" xr:uid="{00000000-0005-0000-0000-000033010000}"/>
    <cellStyle name="Porcentaje 2 3 2" xfId="194" xr:uid="{00000000-0005-0000-0000-000034010000}"/>
    <cellStyle name="Porcentaje 2 4" xfId="126" xr:uid="{00000000-0005-0000-0000-000035010000}"/>
    <cellStyle name="Porcentaje 3" xfId="78" xr:uid="{00000000-0005-0000-0000-000036010000}"/>
    <cellStyle name="Punto0" xfId="5" xr:uid="{00000000-0005-0000-0000-000037010000}"/>
  </cellStyles>
  <dxfs count="0"/>
  <tableStyles count="0" defaultTableStyle="TableStyleMedium2" defaultPivotStyle="PivotStyleLight16"/>
  <colors>
    <mruColors>
      <color rgb="FFFFFF00"/>
      <color rgb="FFA3E7FF"/>
      <color rgb="FFFFCC66"/>
      <color rgb="FF69D8FF"/>
      <color rgb="FF00FF00"/>
      <color rgb="FFCCFF99"/>
      <color rgb="FFFFCCCC"/>
      <color rgb="FFFF99FF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</xdr:col>
      <xdr:colOff>1619250</xdr:colOff>
      <xdr:row>1</xdr:row>
      <xdr:rowOff>9525</xdr:rowOff>
    </xdr:to>
    <xdr:pic>
      <xdr:nvPicPr>
        <xdr:cNvPr id="3" name="Imagen 1" descr="Descripción: LOGO OFICIAL CONCHALI-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47650"/>
          <a:ext cx="12668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2"/>
  <sheetViews>
    <sheetView tabSelected="1" zoomScaleNormal="100" workbookViewId="0">
      <selection activeCell="G13" sqref="G13"/>
    </sheetView>
  </sheetViews>
  <sheetFormatPr baseColWidth="10" defaultRowHeight="12.75" x14ac:dyDescent="0.2"/>
  <cols>
    <col min="1" max="1" width="20.140625" customWidth="1"/>
    <col min="2" max="2" width="26.5703125" style="5" customWidth="1"/>
    <col min="3" max="3" width="9.140625" customWidth="1"/>
    <col min="4" max="15" width="11.140625" style="2" customWidth="1"/>
    <col min="16" max="16" width="6.7109375" style="2" customWidth="1"/>
    <col min="17" max="17" width="11.28515625" style="2" customWidth="1"/>
    <col min="18" max="18" width="11" style="2" customWidth="1"/>
    <col min="19" max="19" width="12.28515625" style="2" customWidth="1"/>
    <col min="20" max="21" width="12.140625" style="2" customWidth="1"/>
    <col min="161" max="161" width="5.28515625" customWidth="1"/>
    <col min="162" max="162" width="10.85546875" customWidth="1"/>
    <col min="163" max="164" width="13.7109375" customWidth="1"/>
    <col min="165" max="165" width="12.140625" customWidth="1"/>
    <col min="166" max="166" width="10.7109375" customWidth="1"/>
    <col min="167" max="167" width="9.5703125" customWidth="1"/>
    <col min="168" max="168" width="10.85546875" customWidth="1"/>
    <col min="169" max="169" width="9.140625" customWidth="1"/>
    <col min="170" max="170" width="10.85546875" customWidth="1"/>
    <col min="171" max="171" width="11" customWidth="1"/>
    <col min="172" max="172" width="14.7109375" customWidth="1"/>
    <col min="173" max="173" width="12" customWidth="1"/>
    <col min="174" max="174" width="6.7109375" customWidth="1"/>
    <col min="175" max="175" width="2" customWidth="1"/>
    <col min="176" max="179" width="12.140625" customWidth="1"/>
    <col min="180" max="180" width="11" customWidth="1"/>
    <col min="417" max="417" width="5.28515625" customWidth="1"/>
    <col min="418" max="418" width="10.85546875" customWidth="1"/>
    <col min="419" max="420" width="13.7109375" customWidth="1"/>
    <col min="421" max="421" width="12.140625" customWidth="1"/>
    <col min="422" max="422" width="10.7109375" customWidth="1"/>
    <col min="423" max="423" width="9.5703125" customWidth="1"/>
    <col min="424" max="424" width="10.85546875" customWidth="1"/>
    <col min="425" max="425" width="9.140625" customWidth="1"/>
    <col min="426" max="426" width="10.85546875" customWidth="1"/>
    <col min="427" max="427" width="11" customWidth="1"/>
    <col min="428" max="428" width="14.7109375" customWidth="1"/>
    <col min="429" max="429" width="12" customWidth="1"/>
    <col min="430" max="430" width="6.7109375" customWidth="1"/>
    <col min="431" max="431" width="2" customWidth="1"/>
    <col min="432" max="435" width="12.140625" customWidth="1"/>
    <col min="436" max="436" width="11" customWidth="1"/>
    <col min="673" max="673" width="5.28515625" customWidth="1"/>
    <col min="674" max="674" width="10.85546875" customWidth="1"/>
    <col min="675" max="676" width="13.7109375" customWidth="1"/>
    <col min="677" max="677" width="12.140625" customWidth="1"/>
    <col min="678" max="678" width="10.7109375" customWidth="1"/>
    <col min="679" max="679" width="9.5703125" customWidth="1"/>
    <col min="680" max="680" width="10.85546875" customWidth="1"/>
    <col min="681" max="681" width="9.140625" customWidth="1"/>
    <col min="682" max="682" width="10.85546875" customWidth="1"/>
    <col min="683" max="683" width="11" customWidth="1"/>
    <col min="684" max="684" width="14.7109375" customWidth="1"/>
    <col min="685" max="685" width="12" customWidth="1"/>
    <col min="686" max="686" width="6.7109375" customWidth="1"/>
    <col min="687" max="687" width="2" customWidth="1"/>
    <col min="688" max="691" width="12.140625" customWidth="1"/>
    <col min="692" max="692" width="11" customWidth="1"/>
    <col min="929" max="929" width="5.28515625" customWidth="1"/>
    <col min="930" max="930" width="10.85546875" customWidth="1"/>
    <col min="931" max="932" width="13.7109375" customWidth="1"/>
    <col min="933" max="933" width="12.140625" customWidth="1"/>
    <col min="934" max="934" width="10.7109375" customWidth="1"/>
    <col min="935" max="935" width="9.5703125" customWidth="1"/>
    <col min="936" max="936" width="10.85546875" customWidth="1"/>
    <col min="937" max="937" width="9.140625" customWidth="1"/>
    <col min="938" max="938" width="10.85546875" customWidth="1"/>
    <col min="939" max="939" width="11" customWidth="1"/>
    <col min="940" max="940" width="14.7109375" customWidth="1"/>
    <col min="941" max="941" width="12" customWidth="1"/>
    <col min="942" max="942" width="6.7109375" customWidth="1"/>
    <col min="943" max="943" width="2" customWidth="1"/>
    <col min="944" max="947" width="12.140625" customWidth="1"/>
    <col min="948" max="948" width="11" customWidth="1"/>
    <col min="1185" max="1185" width="5.28515625" customWidth="1"/>
    <col min="1186" max="1186" width="10.85546875" customWidth="1"/>
    <col min="1187" max="1188" width="13.7109375" customWidth="1"/>
    <col min="1189" max="1189" width="12.140625" customWidth="1"/>
    <col min="1190" max="1190" width="10.7109375" customWidth="1"/>
    <col min="1191" max="1191" width="9.5703125" customWidth="1"/>
    <col min="1192" max="1192" width="10.85546875" customWidth="1"/>
    <col min="1193" max="1193" width="9.140625" customWidth="1"/>
    <col min="1194" max="1194" width="10.85546875" customWidth="1"/>
    <col min="1195" max="1195" width="11" customWidth="1"/>
    <col min="1196" max="1196" width="14.7109375" customWidth="1"/>
    <col min="1197" max="1197" width="12" customWidth="1"/>
    <col min="1198" max="1198" width="6.7109375" customWidth="1"/>
    <col min="1199" max="1199" width="2" customWidth="1"/>
    <col min="1200" max="1203" width="12.140625" customWidth="1"/>
    <col min="1204" max="1204" width="11" customWidth="1"/>
    <col min="1441" max="1441" width="5.28515625" customWidth="1"/>
    <col min="1442" max="1442" width="10.85546875" customWidth="1"/>
    <col min="1443" max="1444" width="13.7109375" customWidth="1"/>
    <col min="1445" max="1445" width="12.140625" customWidth="1"/>
    <col min="1446" max="1446" width="10.7109375" customWidth="1"/>
    <col min="1447" max="1447" width="9.5703125" customWidth="1"/>
    <col min="1448" max="1448" width="10.85546875" customWidth="1"/>
    <col min="1449" max="1449" width="9.140625" customWidth="1"/>
    <col min="1450" max="1450" width="10.85546875" customWidth="1"/>
    <col min="1451" max="1451" width="11" customWidth="1"/>
    <col min="1452" max="1452" width="14.7109375" customWidth="1"/>
    <col min="1453" max="1453" width="12" customWidth="1"/>
    <col min="1454" max="1454" width="6.7109375" customWidth="1"/>
    <col min="1455" max="1455" width="2" customWidth="1"/>
    <col min="1456" max="1459" width="12.140625" customWidth="1"/>
    <col min="1460" max="1460" width="11" customWidth="1"/>
    <col min="1697" max="1697" width="5.28515625" customWidth="1"/>
    <col min="1698" max="1698" width="10.85546875" customWidth="1"/>
    <col min="1699" max="1700" width="13.7109375" customWidth="1"/>
    <col min="1701" max="1701" width="12.140625" customWidth="1"/>
    <col min="1702" max="1702" width="10.7109375" customWidth="1"/>
    <col min="1703" max="1703" width="9.5703125" customWidth="1"/>
    <col min="1704" max="1704" width="10.85546875" customWidth="1"/>
    <col min="1705" max="1705" width="9.140625" customWidth="1"/>
    <col min="1706" max="1706" width="10.85546875" customWidth="1"/>
    <col min="1707" max="1707" width="11" customWidth="1"/>
    <col min="1708" max="1708" width="14.7109375" customWidth="1"/>
    <col min="1709" max="1709" width="12" customWidth="1"/>
    <col min="1710" max="1710" width="6.7109375" customWidth="1"/>
    <col min="1711" max="1711" width="2" customWidth="1"/>
    <col min="1712" max="1715" width="12.140625" customWidth="1"/>
    <col min="1716" max="1716" width="11" customWidth="1"/>
    <col min="1953" max="1953" width="5.28515625" customWidth="1"/>
    <col min="1954" max="1954" width="10.85546875" customWidth="1"/>
    <col min="1955" max="1956" width="13.7109375" customWidth="1"/>
    <col min="1957" max="1957" width="12.140625" customWidth="1"/>
    <col min="1958" max="1958" width="10.7109375" customWidth="1"/>
    <col min="1959" max="1959" width="9.5703125" customWidth="1"/>
    <col min="1960" max="1960" width="10.85546875" customWidth="1"/>
    <col min="1961" max="1961" width="9.140625" customWidth="1"/>
    <col min="1962" max="1962" width="10.85546875" customWidth="1"/>
    <col min="1963" max="1963" width="11" customWidth="1"/>
    <col min="1964" max="1964" width="14.7109375" customWidth="1"/>
    <col min="1965" max="1965" width="12" customWidth="1"/>
    <col min="1966" max="1966" width="6.7109375" customWidth="1"/>
    <col min="1967" max="1967" width="2" customWidth="1"/>
    <col min="1968" max="1971" width="12.140625" customWidth="1"/>
    <col min="1972" max="1972" width="11" customWidth="1"/>
    <col min="2209" max="2209" width="5.28515625" customWidth="1"/>
    <col min="2210" max="2210" width="10.85546875" customWidth="1"/>
    <col min="2211" max="2212" width="13.7109375" customWidth="1"/>
    <col min="2213" max="2213" width="12.140625" customWidth="1"/>
    <col min="2214" max="2214" width="10.7109375" customWidth="1"/>
    <col min="2215" max="2215" width="9.5703125" customWidth="1"/>
    <col min="2216" max="2216" width="10.85546875" customWidth="1"/>
    <col min="2217" max="2217" width="9.140625" customWidth="1"/>
    <col min="2218" max="2218" width="10.85546875" customWidth="1"/>
    <col min="2219" max="2219" width="11" customWidth="1"/>
    <col min="2220" max="2220" width="14.7109375" customWidth="1"/>
    <col min="2221" max="2221" width="12" customWidth="1"/>
    <col min="2222" max="2222" width="6.7109375" customWidth="1"/>
    <col min="2223" max="2223" width="2" customWidth="1"/>
    <col min="2224" max="2227" width="12.140625" customWidth="1"/>
    <col min="2228" max="2228" width="11" customWidth="1"/>
    <col min="2465" max="2465" width="5.28515625" customWidth="1"/>
    <col min="2466" max="2466" width="10.85546875" customWidth="1"/>
    <col min="2467" max="2468" width="13.7109375" customWidth="1"/>
    <col min="2469" max="2469" width="12.140625" customWidth="1"/>
    <col min="2470" max="2470" width="10.7109375" customWidth="1"/>
    <col min="2471" max="2471" width="9.5703125" customWidth="1"/>
    <col min="2472" max="2472" width="10.85546875" customWidth="1"/>
    <col min="2473" max="2473" width="9.140625" customWidth="1"/>
    <col min="2474" max="2474" width="10.85546875" customWidth="1"/>
    <col min="2475" max="2475" width="11" customWidth="1"/>
    <col min="2476" max="2476" width="14.7109375" customWidth="1"/>
    <col min="2477" max="2477" width="12" customWidth="1"/>
    <col min="2478" max="2478" width="6.7109375" customWidth="1"/>
    <col min="2479" max="2479" width="2" customWidth="1"/>
    <col min="2480" max="2483" width="12.140625" customWidth="1"/>
    <col min="2484" max="2484" width="11" customWidth="1"/>
    <col min="2721" max="2721" width="5.28515625" customWidth="1"/>
    <col min="2722" max="2722" width="10.85546875" customWidth="1"/>
    <col min="2723" max="2724" width="13.7109375" customWidth="1"/>
    <col min="2725" max="2725" width="12.140625" customWidth="1"/>
    <col min="2726" max="2726" width="10.7109375" customWidth="1"/>
    <col min="2727" max="2727" width="9.5703125" customWidth="1"/>
    <col min="2728" max="2728" width="10.85546875" customWidth="1"/>
    <col min="2729" max="2729" width="9.140625" customWidth="1"/>
    <col min="2730" max="2730" width="10.85546875" customWidth="1"/>
    <col min="2731" max="2731" width="11" customWidth="1"/>
    <col min="2732" max="2732" width="14.7109375" customWidth="1"/>
    <col min="2733" max="2733" width="12" customWidth="1"/>
    <col min="2734" max="2734" width="6.7109375" customWidth="1"/>
    <col min="2735" max="2735" width="2" customWidth="1"/>
    <col min="2736" max="2739" width="12.140625" customWidth="1"/>
    <col min="2740" max="2740" width="11" customWidth="1"/>
    <col min="2977" max="2977" width="5.28515625" customWidth="1"/>
    <col min="2978" max="2978" width="10.85546875" customWidth="1"/>
    <col min="2979" max="2980" width="13.7109375" customWidth="1"/>
    <col min="2981" max="2981" width="12.140625" customWidth="1"/>
    <col min="2982" max="2982" width="10.7109375" customWidth="1"/>
    <col min="2983" max="2983" width="9.5703125" customWidth="1"/>
    <col min="2984" max="2984" width="10.85546875" customWidth="1"/>
    <col min="2985" max="2985" width="9.140625" customWidth="1"/>
    <col min="2986" max="2986" width="10.85546875" customWidth="1"/>
    <col min="2987" max="2987" width="11" customWidth="1"/>
    <col min="2988" max="2988" width="14.7109375" customWidth="1"/>
    <col min="2989" max="2989" width="12" customWidth="1"/>
    <col min="2990" max="2990" width="6.7109375" customWidth="1"/>
    <col min="2991" max="2991" width="2" customWidth="1"/>
    <col min="2992" max="2995" width="12.140625" customWidth="1"/>
    <col min="2996" max="2996" width="11" customWidth="1"/>
    <col min="3233" max="3233" width="5.28515625" customWidth="1"/>
    <col min="3234" max="3234" width="10.85546875" customWidth="1"/>
    <col min="3235" max="3236" width="13.7109375" customWidth="1"/>
    <col min="3237" max="3237" width="12.140625" customWidth="1"/>
    <col min="3238" max="3238" width="10.7109375" customWidth="1"/>
    <col min="3239" max="3239" width="9.5703125" customWidth="1"/>
    <col min="3240" max="3240" width="10.85546875" customWidth="1"/>
    <col min="3241" max="3241" width="9.140625" customWidth="1"/>
    <col min="3242" max="3242" width="10.85546875" customWidth="1"/>
    <col min="3243" max="3243" width="11" customWidth="1"/>
    <col min="3244" max="3244" width="14.7109375" customWidth="1"/>
    <col min="3245" max="3245" width="12" customWidth="1"/>
    <col min="3246" max="3246" width="6.7109375" customWidth="1"/>
    <col min="3247" max="3247" width="2" customWidth="1"/>
    <col min="3248" max="3251" width="12.140625" customWidth="1"/>
    <col min="3252" max="3252" width="11" customWidth="1"/>
    <col min="3489" max="3489" width="5.28515625" customWidth="1"/>
    <col min="3490" max="3490" width="10.85546875" customWidth="1"/>
    <col min="3491" max="3492" width="13.7109375" customWidth="1"/>
    <col min="3493" max="3493" width="12.140625" customWidth="1"/>
    <col min="3494" max="3494" width="10.7109375" customWidth="1"/>
    <col min="3495" max="3495" width="9.5703125" customWidth="1"/>
    <col min="3496" max="3496" width="10.85546875" customWidth="1"/>
    <col min="3497" max="3497" width="9.140625" customWidth="1"/>
    <col min="3498" max="3498" width="10.85546875" customWidth="1"/>
    <col min="3499" max="3499" width="11" customWidth="1"/>
    <col min="3500" max="3500" width="14.7109375" customWidth="1"/>
    <col min="3501" max="3501" width="12" customWidth="1"/>
    <col min="3502" max="3502" width="6.7109375" customWidth="1"/>
    <col min="3503" max="3503" width="2" customWidth="1"/>
    <col min="3504" max="3507" width="12.140625" customWidth="1"/>
    <col min="3508" max="3508" width="11" customWidth="1"/>
    <col min="3745" max="3745" width="5.28515625" customWidth="1"/>
    <col min="3746" max="3746" width="10.85546875" customWidth="1"/>
    <col min="3747" max="3748" width="13.7109375" customWidth="1"/>
    <col min="3749" max="3749" width="12.140625" customWidth="1"/>
    <col min="3750" max="3750" width="10.7109375" customWidth="1"/>
    <col min="3751" max="3751" width="9.5703125" customWidth="1"/>
    <col min="3752" max="3752" width="10.85546875" customWidth="1"/>
    <col min="3753" max="3753" width="9.140625" customWidth="1"/>
    <col min="3754" max="3754" width="10.85546875" customWidth="1"/>
    <col min="3755" max="3755" width="11" customWidth="1"/>
    <col min="3756" max="3756" width="14.7109375" customWidth="1"/>
    <col min="3757" max="3757" width="12" customWidth="1"/>
    <col min="3758" max="3758" width="6.7109375" customWidth="1"/>
    <col min="3759" max="3759" width="2" customWidth="1"/>
    <col min="3760" max="3763" width="12.140625" customWidth="1"/>
    <col min="3764" max="3764" width="11" customWidth="1"/>
    <col min="4001" max="4001" width="5.28515625" customWidth="1"/>
    <col min="4002" max="4002" width="10.85546875" customWidth="1"/>
    <col min="4003" max="4004" width="13.7109375" customWidth="1"/>
    <col min="4005" max="4005" width="12.140625" customWidth="1"/>
    <col min="4006" max="4006" width="10.7109375" customWidth="1"/>
    <col min="4007" max="4007" width="9.5703125" customWidth="1"/>
    <col min="4008" max="4008" width="10.85546875" customWidth="1"/>
    <col min="4009" max="4009" width="9.140625" customWidth="1"/>
    <col min="4010" max="4010" width="10.85546875" customWidth="1"/>
    <col min="4011" max="4011" width="11" customWidth="1"/>
    <col min="4012" max="4012" width="14.7109375" customWidth="1"/>
    <col min="4013" max="4013" width="12" customWidth="1"/>
    <col min="4014" max="4014" width="6.7109375" customWidth="1"/>
    <col min="4015" max="4015" width="2" customWidth="1"/>
    <col min="4016" max="4019" width="12.140625" customWidth="1"/>
    <col min="4020" max="4020" width="11" customWidth="1"/>
    <col min="4257" max="4257" width="5.28515625" customWidth="1"/>
    <col min="4258" max="4258" width="10.85546875" customWidth="1"/>
    <col min="4259" max="4260" width="13.7109375" customWidth="1"/>
    <col min="4261" max="4261" width="12.140625" customWidth="1"/>
    <col min="4262" max="4262" width="10.7109375" customWidth="1"/>
    <col min="4263" max="4263" width="9.5703125" customWidth="1"/>
    <col min="4264" max="4264" width="10.85546875" customWidth="1"/>
    <col min="4265" max="4265" width="9.140625" customWidth="1"/>
    <col min="4266" max="4266" width="10.85546875" customWidth="1"/>
    <col min="4267" max="4267" width="11" customWidth="1"/>
    <col min="4268" max="4268" width="14.7109375" customWidth="1"/>
    <col min="4269" max="4269" width="12" customWidth="1"/>
    <col min="4270" max="4270" width="6.7109375" customWidth="1"/>
    <col min="4271" max="4271" width="2" customWidth="1"/>
    <col min="4272" max="4275" width="12.140625" customWidth="1"/>
    <col min="4276" max="4276" width="11" customWidth="1"/>
    <col min="4513" max="4513" width="5.28515625" customWidth="1"/>
    <col min="4514" max="4514" width="10.85546875" customWidth="1"/>
    <col min="4515" max="4516" width="13.7109375" customWidth="1"/>
    <col min="4517" max="4517" width="12.140625" customWidth="1"/>
    <col min="4518" max="4518" width="10.7109375" customWidth="1"/>
    <col min="4519" max="4519" width="9.5703125" customWidth="1"/>
    <col min="4520" max="4520" width="10.85546875" customWidth="1"/>
    <col min="4521" max="4521" width="9.140625" customWidth="1"/>
    <col min="4522" max="4522" width="10.85546875" customWidth="1"/>
    <col min="4523" max="4523" width="11" customWidth="1"/>
    <col min="4524" max="4524" width="14.7109375" customWidth="1"/>
    <col min="4525" max="4525" width="12" customWidth="1"/>
    <col min="4526" max="4526" width="6.7109375" customWidth="1"/>
    <col min="4527" max="4527" width="2" customWidth="1"/>
    <col min="4528" max="4531" width="12.140625" customWidth="1"/>
    <col min="4532" max="4532" width="11" customWidth="1"/>
    <col min="4769" max="4769" width="5.28515625" customWidth="1"/>
    <col min="4770" max="4770" width="10.85546875" customWidth="1"/>
    <col min="4771" max="4772" width="13.7109375" customWidth="1"/>
    <col min="4773" max="4773" width="12.140625" customWidth="1"/>
    <col min="4774" max="4774" width="10.7109375" customWidth="1"/>
    <col min="4775" max="4775" width="9.5703125" customWidth="1"/>
    <col min="4776" max="4776" width="10.85546875" customWidth="1"/>
    <col min="4777" max="4777" width="9.140625" customWidth="1"/>
    <col min="4778" max="4778" width="10.85546875" customWidth="1"/>
    <col min="4779" max="4779" width="11" customWidth="1"/>
    <col min="4780" max="4780" width="14.7109375" customWidth="1"/>
    <col min="4781" max="4781" width="12" customWidth="1"/>
    <col min="4782" max="4782" width="6.7109375" customWidth="1"/>
    <col min="4783" max="4783" width="2" customWidth="1"/>
    <col min="4784" max="4787" width="12.140625" customWidth="1"/>
    <col min="4788" max="4788" width="11" customWidth="1"/>
    <col min="5025" max="5025" width="5.28515625" customWidth="1"/>
    <col min="5026" max="5026" width="10.85546875" customWidth="1"/>
    <col min="5027" max="5028" width="13.7109375" customWidth="1"/>
    <col min="5029" max="5029" width="12.140625" customWidth="1"/>
    <col min="5030" max="5030" width="10.7109375" customWidth="1"/>
    <col min="5031" max="5031" width="9.5703125" customWidth="1"/>
    <col min="5032" max="5032" width="10.85546875" customWidth="1"/>
    <col min="5033" max="5033" width="9.140625" customWidth="1"/>
    <col min="5034" max="5034" width="10.85546875" customWidth="1"/>
    <col min="5035" max="5035" width="11" customWidth="1"/>
    <col min="5036" max="5036" width="14.7109375" customWidth="1"/>
    <col min="5037" max="5037" width="12" customWidth="1"/>
    <col min="5038" max="5038" width="6.7109375" customWidth="1"/>
    <col min="5039" max="5039" width="2" customWidth="1"/>
    <col min="5040" max="5043" width="12.140625" customWidth="1"/>
    <col min="5044" max="5044" width="11" customWidth="1"/>
    <col min="5281" max="5281" width="5.28515625" customWidth="1"/>
    <col min="5282" max="5282" width="10.85546875" customWidth="1"/>
    <col min="5283" max="5284" width="13.7109375" customWidth="1"/>
    <col min="5285" max="5285" width="12.140625" customWidth="1"/>
    <col min="5286" max="5286" width="10.7109375" customWidth="1"/>
    <col min="5287" max="5287" width="9.5703125" customWidth="1"/>
    <col min="5288" max="5288" width="10.85546875" customWidth="1"/>
    <col min="5289" max="5289" width="9.140625" customWidth="1"/>
    <col min="5290" max="5290" width="10.85546875" customWidth="1"/>
    <col min="5291" max="5291" width="11" customWidth="1"/>
    <col min="5292" max="5292" width="14.7109375" customWidth="1"/>
    <col min="5293" max="5293" width="12" customWidth="1"/>
    <col min="5294" max="5294" width="6.7109375" customWidth="1"/>
    <col min="5295" max="5295" width="2" customWidth="1"/>
    <col min="5296" max="5299" width="12.140625" customWidth="1"/>
    <col min="5300" max="5300" width="11" customWidth="1"/>
    <col min="5537" max="5537" width="5.28515625" customWidth="1"/>
    <col min="5538" max="5538" width="10.85546875" customWidth="1"/>
    <col min="5539" max="5540" width="13.7109375" customWidth="1"/>
    <col min="5541" max="5541" width="12.140625" customWidth="1"/>
    <col min="5542" max="5542" width="10.7109375" customWidth="1"/>
    <col min="5543" max="5543" width="9.5703125" customWidth="1"/>
    <col min="5544" max="5544" width="10.85546875" customWidth="1"/>
    <col min="5545" max="5545" width="9.140625" customWidth="1"/>
    <col min="5546" max="5546" width="10.85546875" customWidth="1"/>
    <col min="5547" max="5547" width="11" customWidth="1"/>
    <col min="5548" max="5548" width="14.7109375" customWidth="1"/>
    <col min="5549" max="5549" width="12" customWidth="1"/>
    <col min="5550" max="5550" width="6.7109375" customWidth="1"/>
    <col min="5551" max="5551" width="2" customWidth="1"/>
    <col min="5552" max="5555" width="12.140625" customWidth="1"/>
    <col min="5556" max="5556" width="11" customWidth="1"/>
    <col min="5793" max="5793" width="5.28515625" customWidth="1"/>
    <col min="5794" max="5794" width="10.85546875" customWidth="1"/>
    <col min="5795" max="5796" width="13.7109375" customWidth="1"/>
    <col min="5797" max="5797" width="12.140625" customWidth="1"/>
    <col min="5798" max="5798" width="10.7109375" customWidth="1"/>
    <col min="5799" max="5799" width="9.5703125" customWidth="1"/>
    <col min="5800" max="5800" width="10.85546875" customWidth="1"/>
    <col min="5801" max="5801" width="9.140625" customWidth="1"/>
    <col min="5802" max="5802" width="10.85546875" customWidth="1"/>
    <col min="5803" max="5803" width="11" customWidth="1"/>
    <col min="5804" max="5804" width="14.7109375" customWidth="1"/>
    <col min="5805" max="5805" width="12" customWidth="1"/>
    <col min="5806" max="5806" width="6.7109375" customWidth="1"/>
    <col min="5807" max="5807" width="2" customWidth="1"/>
    <col min="5808" max="5811" width="12.140625" customWidth="1"/>
    <col min="5812" max="5812" width="11" customWidth="1"/>
    <col min="6049" max="6049" width="5.28515625" customWidth="1"/>
    <col min="6050" max="6050" width="10.85546875" customWidth="1"/>
    <col min="6051" max="6052" width="13.7109375" customWidth="1"/>
    <col min="6053" max="6053" width="12.140625" customWidth="1"/>
    <col min="6054" max="6054" width="10.7109375" customWidth="1"/>
    <col min="6055" max="6055" width="9.5703125" customWidth="1"/>
    <col min="6056" max="6056" width="10.85546875" customWidth="1"/>
    <col min="6057" max="6057" width="9.140625" customWidth="1"/>
    <col min="6058" max="6058" width="10.85546875" customWidth="1"/>
    <col min="6059" max="6059" width="11" customWidth="1"/>
    <col min="6060" max="6060" width="14.7109375" customWidth="1"/>
    <col min="6061" max="6061" width="12" customWidth="1"/>
    <col min="6062" max="6062" width="6.7109375" customWidth="1"/>
    <col min="6063" max="6063" width="2" customWidth="1"/>
    <col min="6064" max="6067" width="12.140625" customWidth="1"/>
    <col min="6068" max="6068" width="11" customWidth="1"/>
    <col min="6305" max="6305" width="5.28515625" customWidth="1"/>
    <col min="6306" max="6306" width="10.85546875" customWidth="1"/>
    <col min="6307" max="6308" width="13.7109375" customWidth="1"/>
    <col min="6309" max="6309" width="12.140625" customWidth="1"/>
    <col min="6310" max="6310" width="10.7109375" customWidth="1"/>
    <col min="6311" max="6311" width="9.5703125" customWidth="1"/>
    <col min="6312" max="6312" width="10.85546875" customWidth="1"/>
    <col min="6313" max="6313" width="9.140625" customWidth="1"/>
    <col min="6314" max="6314" width="10.85546875" customWidth="1"/>
    <col min="6315" max="6315" width="11" customWidth="1"/>
    <col min="6316" max="6316" width="14.7109375" customWidth="1"/>
    <col min="6317" max="6317" width="12" customWidth="1"/>
    <col min="6318" max="6318" width="6.7109375" customWidth="1"/>
    <col min="6319" max="6319" width="2" customWidth="1"/>
    <col min="6320" max="6323" width="12.140625" customWidth="1"/>
    <col min="6324" max="6324" width="11" customWidth="1"/>
    <col min="6561" max="6561" width="5.28515625" customWidth="1"/>
    <col min="6562" max="6562" width="10.85546875" customWidth="1"/>
    <col min="6563" max="6564" width="13.7109375" customWidth="1"/>
    <col min="6565" max="6565" width="12.140625" customWidth="1"/>
    <col min="6566" max="6566" width="10.7109375" customWidth="1"/>
    <col min="6567" max="6567" width="9.5703125" customWidth="1"/>
    <col min="6568" max="6568" width="10.85546875" customWidth="1"/>
    <col min="6569" max="6569" width="9.140625" customWidth="1"/>
    <col min="6570" max="6570" width="10.85546875" customWidth="1"/>
    <col min="6571" max="6571" width="11" customWidth="1"/>
    <col min="6572" max="6572" width="14.7109375" customWidth="1"/>
    <col min="6573" max="6573" width="12" customWidth="1"/>
    <col min="6574" max="6574" width="6.7109375" customWidth="1"/>
    <col min="6575" max="6575" width="2" customWidth="1"/>
    <col min="6576" max="6579" width="12.140625" customWidth="1"/>
    <col min="6580" max="6580" width="11" customWidth="1"/>
    <col min="6817" max="6817" width="5.28515625" customWidth="1"/>
    <col min="6818" max="6818" width="10.85546875" customWidth="1"/>
    <col min="6819" max="6820" width="13.7109375" customWidth="1"/>
    <col min="6821" max="6821" width="12.140625" customWidth="1"/>
    <col min="6822" max="6822" width="10.7109375" customWidth="1"/>
    <col min="6823" max="6823" width="9.5703125" customWidth="1"/>
    <col min="6824" max="6824" width="10.85546875" customWidth="1"/>
    <col min="6825" max="6825" width="9.140625" customWidth="1"/>
    <col min="6826" max="6826" width="10.85546875" customWidth="1"/>
    <col min="6827" max="6827" width="11" customWidth="1"/>
    <col min="6828" max="6828" width="14.7109375" customWidth="1"/>
    <col min="6829" max="6829" width="12" customWidth="1"/>
    <col min="6830" max="6830" width="6.7109375" customWidth="1"/>
    <col min="6831" max="6831" width="2" customWidth="1"/>
    <col min="6832" max="6835" width="12.140625" customWidth="1"/>
    <col min="6836" max="6836" width="11" customWidth="1"/>
    <col min="7073" max="7073" width="5.28515625" customWidth="1"/>
    <col min="7074" max="7074" width="10.85546875" customWidth="1"/>
    <col min="7075" max="7076" width="13.7109375" customWidth="1"/>
    <col min="7077" max="7077" width="12.140625" customWidth="1"/>
    <col min="7078" max="7078" width="10.7109375" customWidth="1"/>
    <col min="7079" max="7079" width="9.5703125" customWidth="1"/>
    <col min="7080" max="7080" width="10.85546875" customWidth="1"/>
    <col min="7081" max="7081" width="9.140625" customWidth="1"/>
    <col min="7082" max="7082" width="10.85546875" customWidth="1"/>
    <col min="7083" max="7083" width="11" customWidth="1"/>
    <col min="7084" max="7084" width="14.7109375" customWidth="1"/>
    <col min="7085" max="7085" width="12" customWidth="1"/>
    <col min="7086" max="7086" width="6.7109375" customWidth="1"/>
    <col min="7087" max="7087" width="2" customWidth="1"/>
    <col min="7088" max="7091" width="12.140625" customWidth="1"/>
    <col min="7092" max="7092" width="11" customWidth="1"/>
    <col min="7329" max="7329" width="5.28515625" customWidth="1"/>
    <col min="7330" max="7330" width="10.85546875" customWidth="1"/>
    <col min="7331" max="7332" width="13.7109375" customWidth="1"/>
    <col min="7333" max="7333" width="12.140625" customWidth="1"/>
    <col min="7334" max="7334" width="10.7109375" customWidth="1"/>
    <col min="7335" max="7335" width="9.5703125" customWidth="1"/>
    <col min="7336" max="7336" width="10.85546875" customWidth="1"/>
    <col min="7337" max="7337" width="9.140625" customWidth="1"/>
    <col min="7338" max="7338" width="10.85546875" customWidth="1"/>
    <col min="7339" max="7339" width="11" customWidth="1"/>
    <col min="7340" max="7340" width="14.7109375" customWidth="1"/>
    <col min="7341" max="7341" width="12" customWidth="1"/>
    <col min="7342" max="7342" width="6.7109375" customWidth="1"/>
    <col min="7343" max="7343" width="2" customWidth="1"/>
    <col min="7344" max="7347" width="12.140625" customWidth="1"/>
    <col min="7348" max="7348" width="11" customWidth="1"/>
    <col min="7585" max="7585" width="5.28515625" customWidth="1"/>
    <col min="7586" max="7586" width="10.85546875" customWidth="1"/>
    <col min="7587" max="7588" width="13.7109375" customWidth="1"/>
    <col min="7589" max="7589" width="12.140625" customWidth="1"/>
    <col min="7590" max="7590" width="10.7109375" customWidth="1"/>
    <col min="7591" max="7591" width="9.5703125" customWidth="1"/>
    <col min="7592" max="7592" width="10.85546875" customWidth="1"/>
    <col min="7593" max="7593" width="9.140625" customWidth="1"/>
    <col min="7594" max="7594" width="10.85546875" customWidth="1"/>
    <col min="7595" max="7595" width="11" customWidth="1"/>
    <col min="7596" max="7596" width="14.7109375" customWidth="1"/>
    <col min="7597" max="7597" width="12" customWidth="1"/>
    <col min="7598" max="7598" width="6.7109375" customWidth="1"/>
    <col min="7599" max="7599" width="2" customWidth="1"/>
    <col min="7600" max="7603" width="12.140625" customWidth="1"/>
    <col min="7604" max="7604" width="11" customWidth="1"/>
    <col min="7841" max="7841" width="5.28515625" customWidth="1"/>
    <col min="7842" max="7842" width="10.85546875" customWidth="1"/>
    <col min="7843" max="7844" width="13.7109375" customWidth="1"/>
    <col min="7845" max="7845" width="12.140625" customWidth="1"/>
    <col min="7846" max="7846" width="10.7109375" customWidth="1"/>
    <col min="7847" max="7847" width="9.5703125" customWidth="1"/>
    <col min="7848" max="7848" width="10.85546875" customWidth="1"/>
    <col min="7849" max="7849" width="9.140625" customWidth="1"/>
    <col min="7850" max="7850" width="10.85546875" customWidth="1"/>
    <col min="7851" max="7851" width="11" customWidth="1"/>
    <col min="7852" max="7852" width="14.7109375" customWidth="1"/>
    <col min="7853" max="7853" width="12" customWidth="1"/>
    <col min="7854" max="7854" width="6.7109375" customWidth="1"/>
    <col min="7855" max="7855" width="2" customWidth="1"/>
    <col min="7856" max="7859" width="12.140625" customWidth="1"/>
    <col min="7860" max="7860" width="11" customWidth="1"/>
    <col min="8097" max="8097" width="5.28515625" customWidth="1"/>
    <col min="8098" max="8098" width="10.85546875" customWidth="1"/>
    <col min="8099" max="8100" width="13.7109375" customWidth="1"/>
    <col min="8101" max="8101" width="12.140625" customWidth="1"/>
    <col min="8102" max="8102" width="10.7109375" customWidth="1"/>
    <col min="8103" max="8103" width="9.5703125" customWidth="1"/>
    <col min="8104" max="8104" width="10.85546875" customWidth="1"/>
    <col min="8105" max="8105" width="9.140625" customWidth="1"/>
    <col min="8106" max="8106" width="10.85546875" customWidth="1"/>
    <col min="8107" max="8107" width="11" customWidth="1"/>
    <col min="8108" max="8108" width="14.7109375" customWidth="1"/>
    <col min="8109" max="8109" width="12" customWidth="1"/>
    <col min="8110" max="8110" width="6.7109375" customWidth="1"/>
    <col min="8111" max="8111" width="2" customWidth="1"/>
    <col min="8112" max="8115" width="12.140625" customWidth="1"/>
    <col min="8116" max="8116" width="11" customWidth="1"/>
    <col min="8353" max="8353" width="5.28515625" customWidth="1"/>
    <col min="8354" max="8354" width="10.85546875" customWidth="1"/>
    <col min="8355" max="8356" width="13.7109375" customWidth="1"/>
    <col min="8357" max="8357" width="12.140625" customWidth="1"/>
    <col min="8358" max="8358" width="10.7109375" customWidth="1"/>
    <col min="8359" max="8359" width="9.5703125" customWidth="1"/>
    <col min="8360" max="8360" width="10.85546875" customWidth="1"/>
    <col min="8361" max="8361" width="9.140625" customWidth="1"/>
    <col min="8362" max="8362" width="10.85546875" customWidth="1"/>
    <col min="8363" max="8363" width="11" customWidth="1"/>
    <col min="8364" max="8364" width="14.7109375" customWidth="1"/>
    <col min="8365" max="8365" width="12" customWidth="1"/>
    <col min="8366" max="8366" width="6.7109375" customWidth="1"/>
    <col min="8367" max="8367" width="2" customWidth="1"/>
    <col min="8368" max="8371" width="12.140625" customWidth="1"/>
    <col min="8372" max="8372" width="11" customWidth="1"/>
    <col min="8609" max="8609" width="5.28515625" customWidth="1"/>
    <col min="8610" max="8610" width="10.85546875" customWidth="1"/>
    <col min="8611" max="8612" width="13.7109375" customWidth="1"/>
    <col min="8613" max="8613" width="12.140625" customWidth="1"/>
    <col min="8614" max="8614" width="10.7109375" customWidth="1"/>
    <col min="8615" max="8615" width="9.5703125" customWidth="1"/>
    <col min="8616" max="8616" width="10.85546875" customWidth="1"/>
    <col min="8617" max="8617" width="9.140625" customWidth="1"/>
    <col min="8618" max="8618" width="10.85546875" customWidth="1"/>
    <col min="8619" max="8619" width="11" customWidth="1"/>
    <col min="8620" max="8620" width="14.7109375" customWidth="1"/>
    <col min="8621" max="8621" width="12" customWidth="1"/>
    <col min="8622" max="8622" width="6.7109375" customWidth="1"/>
    <col min="8623" max="8623" width="2" customWidth="1"/>
    <col min="8624" max="8627" width="12.140625" customWidth="1"/>
    <col min="8628" max="8628" width="11" customWidth="1"/>
    <col min="8865" max="8865" width="5.28515625" customWidth="1"/>
    <col min="8866" max="8866" width="10.85546875" customWidth="1"/>
    <col min="8867" max="8868" width="13.7109375" customWidth="1"/>
    <col min="8869" max="8869" width="12.140625" customWidth="1"/>
    <col min="8870" max="8870" width="10.7109375" customWidth="1"/>
    <col min="8871" max="8871" width="9.5703125" customWidth="1"/>
    <col min="8872" max="8872" width="10.85546875" customWidth="1"/>
    <col min="8873" max="8873" width="9.140625" customWidth="1"/>
    <col min="8874" max="8874" width="10.85546875" customWidth="1"/>
    <col min="8875" max="8875" width="11" customWidth="1"/>
    <col min="8876" max="8876" width="14.7109375" customWidth="1"/>
    <col min="8877" max="8877" width="12" customWidth="1"/>
    <col min="8878" max="8878" width="6.7109375" customWidth="1"/>
    <col min="8879" max="8879" width="2" customWidth="1"/>
    <col min="8880" max="8883" width="12.140625" customWidth="1"/>
    <col min="8884" max="8884" width="11" customWidth="1"/>
    <col min="9121" max="9121" width="5.28515625" customWidth="1"/>
    <col min="9122" max="9122" width="10.85546875" customWidth="1"/>
    <col min="9123" max="9124" width="13.7109375" customWidth="1"/>
    <col min="9125" max="9125" width="12.140625" customWidth="1"/>
    <col min="9126" max="9126" width="10.7109375" customWidth="1"/>
    <col min="9127" max="9127" width="9.5703125" customWidth="1"/>
    <col min="9128" max="9128" width="10.85546875" customWidth="1"/>
    <col min="9129" max="9129" width="9.140625" customWidth="1"/>
    <col min="9130" max="9130" width="10.85546875" customWidth="1"/>
    <col min="9131" max="9131" width="11" customWidth="1"/>
    <col min="9132" max="9132" width="14.7109375" customWidth="1"/>
    <col min="9133" max="9133" width="12" customWidth="1"/>
    <col min="9134" max="9134" width="6.7109375" customWidth="1"/>
    <col min="9135" max="9135" width="2" customWidth="1"/>
    <col min="9136" max="9139" width="12.140625" customWidth="1"/>
    <col min="9140" max="9140" width="11" customWidth="1"/>
    <col min="9377" max="9377" width="5.28515625" customWidth="1"/>
    <col min="9378" max="9378" width="10.85546875" customWidth="1"/>
    <col min="9379" max="9380" width="13.7109375" customWidth="1"/>
    <col min="9381" max="9381" width="12.140625" customWidth="1"/>
    <col min="9382" max="9382" width="10.7109375" customWidth="1"/>
    <col min="9383" max="9383" width="9.5703125" customWidth="1"/>
    <col min="9384" max="9384" width="10.85546875" customWidth="1"/>
    <col min="9385" max="9385" width="9.140625" customWidth="1"/>
    <col min="9386" max="9386" width="10.85546875" customWidth="1"/>
    <col min="9387" max="9387" width="11" customWidth="1"/>
    <col min="9388" max="9388" width="14.7109375" customWidth="1"/>
    <col min="9389" max="9389" width="12" customWidth="1"/>
    <col min="9390" max="9390" width="6.7109375" customWidth="1"/>
    <col min="9391" max="9391" width="2" customWidth="1"/>
    <col min="9392" max="9395" width="12.140625" customWidth="1"/>
    <col min="9396" max="9396" width="11" customWidth="1"/>
    <col min="9633" max="9633" width="5.28515625" customWidth="1"/>
    <col min="9634" max="9634" width="10.85546875" customWidth="1"/>
    <col min="9635" max="9636" width="13.7109375" customWidth="1"/>
    <col min="9637" max="9637" width="12.140625" customWidth="1"/>
    <col min="9638" max="9638" width="10.7109375" customWidth="1"/>
    <col min="9639" max="9639" width="9.5703125" customWidth="1"/>
    <col min="9640" max="9640" width="10.85546875" customWidth="1"/>
    <col min="9641" max="9641" width="9.140625" customWidth="1"/>
    <col min="9642" max="9642" width="10.85546875" customWidth="1"/>
    <col min="9643" max="9643" width="11" customWidth="1"/>
    <col min="9644" max="9644" width="14.7109375" customWidth="1"/>
    <col min="9645" max="9645" width="12" customWidth="1"/>
    <col min="9646" max="9646" width="6.7109375" customWidth="1"/>
    <col min="9647" max="9647" width="2" customWidth="1"/>
    <col min="9648" max="9651" width="12.140625" customWidth="1"/>
    <col min="9652" max="9652" width="11" customWidth="1"/>
    <col min="9889" max="9889" width="5.28515625" customWidth="1"/>
    <col min="9890" max="9890" width="10.85546875" customWidth="1"/>
    <col min="9891" max="9892" width="13.7109375" customWidth="1"/>
    <col min="9893" max="9893" width="12.140625" customWidth="1"/>
    <col min="9894" max="9894" width="10.7109375" customWidth="1"/>
    <col min="9895" max="9895" width="9.5703125" customWidth="1"/>
    <col min="9896" max="9896" width="10.85546875" customWidth="1"/>
    <col min="9897" max="9897" width="9.140625" customWidth="1"/>
    <col min="9898" max="9898" width="10.85546875" customWidth="1"/>
    <col min="9899" max="9899" width="11" customWidth="1"/>
    <col min="9900" max="9900" width="14.7109375" customWidth="1"/>
    <col min="9901" max="9901" width="12" customWidth="1"/>
    <col min="9902" max="9902" width="6.7109375" customWidth="1"/>
    <col min="9903" max="9903" width="2" customWidth="1"/>
    <col min="9904" max="9907" width="12.140625" customWidth="1"/>
    <col min="9908" max="9908" width="11" customWidth="1"/>
    <col min="10145" max="10145" width="5.28515625" customWidth="1"/>
    <col min="10146" max="10146" width="10.85546875" customWidth="1"/>
    <col min="10147" max="10148" width="13.7109375" customWidth="1"/>
    <col min="10149" max="10149" width="12.140625" customWidth="1"/>
    <col min="10150" max="10150" width="10.7109375" customWidth="1"/>
    <col min="10151" max="10151" width="9.5703125" customWidth="1"/>
    <col min="10152" max="10152" width="10.85546875" customWidth="1"/>
    <col min="10153" max="10153" width="9.140625" customWidth="1"/>
    <col min="10154" max="10154" width="10.85546875" customWidth="1"/>
    <col min="10155" max="10155" width="11" customWidth="1"/>
    <col min="10156" max="10156" width="14.7109375" customWidth="1"/>
    <col min="10157" max="10157" width="12" customWidth="1"/>
    <col min="10158" max="10158" width="6.7109375" customWidth="1"/>
    <col min="10159" max="10159" width="2" customWidth="1"/>
    <col min="10160" max="10163" width="12.140625" customWidth="1"/>
    <col min="10164" max="10164" width="11" customWidth="1"/>
    <col min="10401" max="10401" width="5.28515625" customWidth="1"/>
    <col min="10402" max="10402" width="10.85546875" customWidth="1"/>
    <col min="10403" max="10404" width="13.7109375" customWidth="1"/>
    <col min="10405" max="10405" width="12.140625" customWidth="1"/>
    <col min="10406" max="10406" width="10.7109375" customWidth="1"/>
    <col min="10407" max="10407" width="9.5703125" customWidth="1"/>
    <col min="10408" max="10408" width="10.85546875" customWidth="1"/>
    <col min="10409" max="10409" width="9.140625" customWidth="1"/>
    <col min="10410" max="10410" width="10.85546875" customWidth="1"/>
    <col min="10411" max="10411" width="11" customWidth="1"/>
    <col min="10412" max="10412" width="14.7109375" customWidth="1"/>
    <col min="10413" max="10413" width="12" customWidth="1"/>
    <col min="10414" max="10414" width="6.7109375" customWidth="1"/>
    <col min="10415" max="10415" width="2" customWidth="1"/>
    <col min="10416" max="10419" width="12.140625" customWidth="1"/>
    <col min="10420" max="10420" width="11" customWidth="1"/>
    <col min="10657" max="10657" width="5.28515625" customWidth="1"/>
    <col min="10658" max="10658" width="10.85546875" customWidth="1"/>
    <col min="10659" max="10660" width="13.7109375" customWidth="1"/>
    <col min="10661" max="10661" width="12.140625" customWidth="1"/>
    <col min="10662" max="10662" width="10.7109375" customWidth="1"/>
    <col min="10663" max="10663" width="9.5703125" customWidth="1"/>
    <col min="10664" max="10664" width="10.85546875" customWidth="1"/>
    <col min="10665" max="10665" width="9.140625" customWidth="1"/>
    <col min="10666" max="10666" width="10.85546875" customWidth="1"/>
    <col min="10667" max="10667" width="11" customWidth="1"/>
    <col min="10668" max="10668" width="14.7109375" customWidth="1"/>
    <col min="10669" max="10669" width="12" customWidth="1"/>
    <col min="10670" max="10670" width="6.7109375" customWidth="1"/>
    <col min="10671" max="10671" width="2" customWidth="1"/>
    <col min="10672" max="10675" width="12.140625" customWidth="1"/>
    <col min="10676" max="10676" width="11" customWidth="1"/>
    <col min="10913" max="10913" width="5.28515625" customWidth="1"/>
    <col min="10914" max="10914" width="10.85546875" customWidth="1"/>
    <col min="10915" max="10916" width="13.7109375" customWidth="1"/>
    <col min="10917" max="10917" width="12.140625" customWidth="1"/>
    <col min="10918" max="10918" width="10.7109375" customWidth="1"/>
    <col min="10919" max="10919" width="9.5703125" customWidth="1"/>
    <col min="10920" max="10920" width="10.85546875" customWidth="1"/>
    <col min="10921" max="10921" width="9.140625" customWidth="1"/>
    <col min="10922" max="10922" width="10.85546875" customWidth="1"/>
    <col min="10923" max="10923" width="11" customWidth="1"/>
    <col min="10924" max="10924" width="14.7109375" customWidth="1"/>
    <col min="10925" max="10925" width="12" customWidth="1"/>
    <col min="10926" max="10926" width="6.7109375" customWidth="1"/>
    <col min="10927" max="10927" width="2" customWidth="1"/>
    <col min="10928" max="10931" width="12.140625" customWidth="1"/>
    <col min="10932" max="10932" width="11" customWidth="1"/>
    <col min="11169" max="11169" width="5.28515625" customWidth="1"/>
    <col min="11170" max="11170" width="10.85546875" customWidth="1"/>
    <col min="11171" max="11172" width="13.7109375" customWidth="1"/>
    <col min="11173" max="11173" width="12.140625" customWidth="1"/>
    <col min="11174" max="11174" width="10.7109375" customWidth="1"/>
    <col min="11175" max="11175" width="9.5703125" customWidth="1"/>
    <col min="11176" max="11176" width="10.85546875" customWidth="1"/>
    <col min="11177" max="11177" width="9.140625" customWidth="1"/>
    <col min="11178" max="11178" width="10.85546875" customWidth="1"/>
    <col min="11179" max="11179" width="11" customWidth="1"/>
    <col min="11180" max="11180" width="14.7109375" customWidth="1"/>
    <col min="11181" max="11181" width="12" customWidth="1"/>
    <col min="11182" max="11182" width="6.7109375" customWidth="1"/>
    <col min="11183" max="11183" width="2" customWidth="1"/>
    <col min="11184" max="11187" width="12.140625" customWidth="1"/>
    <col min="11188" max="11188" width="11" customWidth="1"/>
    <col min="11425" max="11425" width="5.28515625" customWidth="1"/>
    <col min="11426" max="11426" width="10.85546875" customWidth="1"/>
    <col min="11427" max="11428" width="13.7109375" customWidth="1"/>
    <col min="11429" max="11429" width="12.140625" customWidth="1"/>
    <col min="11430" max="11430" width="10.7109375" customWidth="1"/>
    <col min="11431" max="11431" width="9.5703125" customWidth="1"/>
    <col min="11432" max="11432" width="10.85546875" customWidth="1"/>
    <col min="11433" max="11433" width="9.140625" customWidth="1"/>
    <col min="11434" max="11434" width="10.85546875" customWidth="1"/>
    <col min="11435" max="11435" width="11" customWidth="1"/>
    <col min="11436" max="11436" width="14.7109375" customWidth="1"/>
    <col min="11437" max="11437" width="12" customWidth="1"/>
    <col min="11438" max="11438" width="6.7109375" customWidth="1"/>
    <col min="11439" max="11439" width="2" customWidth="1"/>
    <col min="11440" max="11443" width="12.140625" customWidth="1"/>
    <col min="11444" max="11444" width="11" customWidth="1"/>
    <col min="11681" max="11681" width="5.28515625" customWidth="1"/>
    <col min="11682" max="11682" width="10.85546875" customWidth="1"/>
    <col min="11683" max="11684" width="13.7109375" customWidth="1"/>
    <col min="11685" max="11685" width="12.140625" customWidth="1"/>
    <col min="11686" max="11686" width="10.7109375" customWidth="1"/>
    <col min="11687" max="11687" width="9.5703125" customWidth="1"/>
    <col min="11688" max="11688" width="10.85546875" customWidth="1"/>
    <col min="11689" max="11689" width="9.140625" customWidth="1"/>
    <col min="11690" max="11690" width="10.85546875" customWidth="1"/>
    <col min="11691" max="11691" width="11" customWidth="1"/>
    <col min="11692" max="11692" width="14.7109375" customWidth="1"/>
    <col min="11693" max="11693" width="12" customWidth="1"/>
    <col min="11694" max="11694" width="6.7109375" customWidth="1"/>
    <col min="11695" max="11695" width="2" customWidth="1"/>
    <col min="11696" max="11699" width="12.140625" customWidth="1"/>
    <col min="11700" max="11700" width="11" customWidth="1"/>
    <col min="11937" max="11937" width="5.28515625" customWidth="1"/>
    <col min="11938" max="11938" width="10.85546875" customWidth="1"/>
    <col min="11939" max="11940" width="13.7109375" customWidth="1"/>
    <col min="11941" max="11941" width="12.140625" customWidth="1"/>
    <col min="11942" max="11942" width="10.7109375" customWidth="1"/>
    <col min="11943" max="11943" width="9.5703125" customWidth="1"/>
    <col min="11944" max="11944" width="10.85546875" customWidth="1"/>
    <col min="11945" max="11945" width="9.140625" customWidth="1"/>
    <col min="11946" max="11946" width="10.85546875" customWidth="1"/>
    <col min="11947" max="11947" width="11" customWidth="1"/>
    <col min="11948" max="11948" width="14.7109375" customWidth="1"/>
    <col min="11949" max="11949" width="12" customWidth="1"/>
    <col min="11950" max="11950" width="6.7109375" customWidth="1"/>
    <col min="11951" max="11951" width="2" customWidth="1"/>
    <col min="11952" max="11955" width="12.140625" customWidth="1"/>
    <col min="11956" max="11956" width="11" customWidth="1"/>
    <col min="12193" max="12193" width="5.28515625" customWidth="1"/>
    <col min="12194" max="12194" width="10.85546875" customWidth="1"/>
    <col min="12195" max="12196" width="13.7109375" customWidth="1"/>
    <col min="12197" max="12197" width="12.140625" customWidth="1"/>
    <col min="12198" max="12198" width="10.7109375" customWidth="1"/>
    <col min="12199" max="12199" width="9.5703125" customWidth="1"/>
    <col min="12200" max="12200" width="10.85546875" customWidth="1"/>
    <col min="12201" max="12201" width="9.140625" customWidth="1"/>
    <col min="12202" max="12202" width="10.85546875" customWidth="1"/>
    <col min="12203" max="12203" width="11" customWidth="1"/>
    <col min="12204" max="12204" width="14.7109375" customWidth="1"/>
    <col min="12205" max="12205" width="12" customWidth="1"/>
    <col min="12206" max="12206" width="6.7109375" customWidth="1"/>
    <col min="12207" max="12207" width="2" customWidth="1"/>
    <col min="12208" max="12211" width="12.140625" customWidth="1"/>
    <col min="12212" max="12212" width="11" customWidth="1"/>
    <col min="12449" max="12449" width="5.28515625" customWidth="1"/>
    <col min="12450" max="12450" width="10.85546875" customWidth="1"/>
    <col min="12451" max="12452" width="13.7109375" customWidth="1"/>
    <col min="12453" max="12453" width="12.140625" customWidth="1"/>
    <col min="12454" max="12454" width="10.7109375" customWidth="1"/>
    <col min="12455" max="12455" width="9.5703125" customWidth="1"/>
    <col min="12456" max="12456" width="10.85546875" customWidth="1"/>
    <col min="12457" max="12457" width="9.140625" customWidth="1"/>
    <col min="12458" max="12458" width="10.85546875" customWidth="1"/>
    <col min="12459" max="12459" width="11" customWidth="1"/>
    <col min="12460" max="12460" width="14.7109375" customWidth="1"/>
    <col min="12461" max="12461" width="12" customWidth="1"/>
    <col min="12462" max="12462" width="6.7109375" customWidth="1"/>
    <col min="12463" max="12463" width="2" customWidth="1"/>
    <col min="12464" max="12467" width="12.140625" customWidth="1"/>
    <col min="12468" max="12468" width="11" customWidth="1"/>
    <col min="12705" max="12705" width="5.28515625" customWidth="1"/>
    <col min="12706" max="12706" width="10.85546875" customWidth="1"/>
    <col min="12707" max="12708" width="13.7109375" customWidth="1"/>
    <col min="12709" max="12709" width="12.140625" customWidth="1"/>
    <col min="12710" max="12710" width="10.7109375" customWidth="1"/>
    <col min="12711" max="12711" width="9.5703125" customWidth="1"/>
    <col min="12712" max="12712" width="10.85546875" customWidth="1"/>
    <col min="12713" max="12713" width="9.140625" customWidth="1"/>
    <col min="12714" max="12714" width="10.85546875" customWidth="1"/>
    <col min="12715" max="12715" width="11" customWidth="1"/>
    <col min="12716" max="12716" width="14.7109375" customWidth="1"/>
    <col min="12717" max="12717" width="12" customWidth="1"/>
    <col min="12718" max="12718" width="6.7109375" customWidth="1"/>
    <col min="12719" max="12719" width="2" customWidth="1"/>
    <col min="12720" max="12723" width="12.140625" customWidth="1"/>
    <col min="12724" max="12724" width="11" customWidth="1"/>
    <col min="12961" max="12961" width="5.28515625" customWidth="1"/>
    <col min="12962" max="12962" width="10.85546875" customWidth="1"/>
    <col min="12963" max="12964" width="13.7109375" customWidth="1"/>
    <col min="12965" max="12965" width="12.140625" customWidth="1"/>
    <col min="12966" max="12966" width="10.7109375" customWidth="1"/>
    <col min="12967" max="12967" width="9.5703125" customWidth="1"/>
    <col min="12968" max="12968" width="10.85546875" customWidth="1"/>
    <col min="12969" max="12969" width="9.140625" customWidth="1"/>
    <col min="12970" max="12970" width="10.85546875" customWidth="1"/>
    <col min="12971" max="12971" width="11" customWidth="1"/>
    <col min="12972" max="12972" width="14.7109375" customWidth="1"/>
    <col min="12973" max="12973" width="12" customWidth="1"/>
    <col min="12974" max="12974" width="6.7109375" customWidth="1"/>
    <col min="12975" max="12975" width="2" customWidth="1"/>
    <col min="12976" max="12979" width="12.140625" customWidth="1"/>
    <col min="12980" max="12980" width="11" customWidth="1"/>
    <col min="13217" max="13217" width="5.28515625" customWidth="1"/>
    <col min="13218" max="13218" width="10.85546875" customWidth="1"/>
    <col min="13219" max="13220" width="13.7109375" customWidth="1"/>
    <col min="13221" max="13221" width="12.140625" customWidth="1"/>
    <col min="13222" max="13222" width="10.7109375" customWidth="1"/>
    <col min="13223" max="13223" width="9.5703125" customWidth="1"/>
    <col min="13224" max="13224" width="10.85546875" customWidth="1"/>
    <col min="13225" max="13225" width="9.140625" customWidth="1"/>
    <col min="13226" max="13226" width="10.85546875" customWidth="1"/>
    <col min="13227" max="13227" width="11" customWidth="1"/>
    <col min="13228" max="13228" width="14.7109375" customWidth="1"/>
    <col min="13229" max="13229" width="12" customWidth="1"/>
    <col min="13230" max="13230" width="6.7109375" customWidth="1"/>
    <col min="13231" max="13231" width="2" customWidth="1"/>
    <col min="13232" max="13235" width="12.140625" customWidth="1"/>
    <col min="13236" max="13236" width="11" customWidth="1"/>
    <col min="13473" max="13473" width="5.28515625" customWidth="1"/>
    <col min="13474" max="13474" width="10.85546875" customWidth="1"/>
    <col min="13475" max="13476" width="13.7109375" customWidth="1"/>
    <col min="13477" max="13477" width="12.140625" customWidth="1"/>
    <col min="13478" max="13478" width="10.7109375" customWidth="1"/>
    <col min="13479" max="13479" width="9.5703125" customWidth="1"/>
    <col min="13480" max="13480" width="10.85546875" customWidth="1"/>
    <col min="13481" max="13481" width="9.140625" customWidth="1"/>
    <col min="13482" max="13482" width="10.85546875" customWidth="1"/>
    <col min="13483" max="13483" width="11" customWidth="1"/>
    <col min="13484" max="13484" width="14.7109375" customWidth="1"/>
    <col min="13485" max="13485" width="12" customWidth="1"/>
    <col min="13486" max="13486" width="6.7109375" customWidth="1"/>
    <col min="13487" max="13487" width="2" customWidth="1"/>
    <col min="13488" max="13491" width="12.140625" customWidth="1"/>
    <col min="13492" max="13492" width="11" customWidth="1"/>
    <col min="13729" max="13729" width="5.28515625" customWidth="1"/>
    <col min="13730" max="13730" width="10.85546875" customWidth="1"/>
    <col min="13731" max="13732" width="13.7109375" customWidth="1"/>
    <col min="13733" max="13733" width="12.140625" customWidth="1"/>
    <col min="13734" max="13734" width="10.7109375" customWidth="1"/>
    <col min="13735" max="13735" width="9.5703125" customWidth="1"/>
    <col min="13736" max="13736" width="10.85546875" customWidth="1"/>
    <col min="13737" max="13737" width="9.140625" customWidth="1"/>
    <col min="13738" max="13738" width="10.85546875" customWidth="1"/>
    <col min="13739" max="13739" width="11" customWidth="1"/>
    <col min="13740" max="13740" width="14.7109375" customWidth="1"/>
    <col min="13741" max="13741" width="12" customWidth="1"/>
    <col min="13742" max="13742" width="6.7109375" customWidth="1"/>
    <col min="13743" max="13743" width="2" customWidth="1"/>
    <col min="13744" max="13747" width="12.140625" customWidth="1"/>
    <col min="13748" max="13748" width="11" customWidth="1"/>
    <col min="13985" max="13985" width="5.28515625" customWidth="1"/>
    <col min="13986" max="13986" width="10.85546875" customWidth="1"/>
    <col min="13987" max="13988" width="13.7109375" customWidth="1"/>
    <col min="13989" max="13989" width="12.140625" customWidth="1"/>
    <col min="13990" max="13990" width="10.7109375" customWidth="1"/>
    <col min="13991" max="13991" width="9.5703125" customWidth="1"/>
    <col min="13992" max="13992" width="10.85546875" customWidth="1"/>
    <col min="13993" max="13993" width="9.140625" customWidth="1"/>
    <col min="13994" max="13994" width="10.85546875" customWidth="1"/>
    <col min="13995" max="13995" width="11" customWidth="1"/>
    <col min="13996" max="13996" width="14.7109375" customWidth="1"/>
    <col min="13997" max="13997" width="12" customWidth="1"/>
    <col min="13998" max="13998" width="6.7109375" customWidth="1"/>
    <col min="13999" max="13999" width="2" customWidth="1"/>
    <col min="14000" max="14003" width="12.140625" customWidth="1"/>
    <col min="14004" max="14004" width="11" customWidth="1"/>
    <col min="14241" max="14241" width="5.28515625" customWidth="1"/>
    <col min="14242" max="14242" width="10.85546875" customWidth="1"/>
    <col min="14243" max="14244" width="13.7109375" customWidth="1"/>
    <col min="14245" max="14245" width="12.140625" customWidth="1"/>
    <col min="14246" max="14246" width="10.7109375" customWidth="1"/>
    <col min="14247" max="14247" width="9.5703125" customWidth="1"/>
    <col min="14248" max="14248" width="10.85546875" customWidth="1"/>
    <col min="14249" max="14249" width="9.140625" customWidth="1"/>
    <col min="14250" max="14250" width="10.85546875" customWidth="1"/>
    <col min="14251" max="14251" width="11" customWidth="1"/>
    <col min="14252" max="14252" width="14.7109375" customWidth="1"/>
    <col min="14253" max="14253" width="12" customWidth="1"/>
    <col min="14254" max="14254" width="6.7109375" customWidth="1"/>
    <col min="14255" max="14255" width="2" customWidth="1"/>
    <col min="14256" max="14259" width="12.140625" customWidth="1"/>
    <col min="14260" max="14260" width="11" customWidth="1"/>
    <col min="14497" max="14497" width="5.28515625" customWidth="1"/>
    <col min="14498" max="14498" width="10.85546875" customWidth="1"/>
    <col min="14499" max="14500" width="13.7109375" customWidth="1"/>
    <col min="14501" max="14501" width="12.140625" customWidth="1"/>
    <col min="14502" max="14502" width="10.7109375" customWidth="1"/>
    <col min="14503" max="14503" width="9.5703125" customWidth="1"/>
    <col min="14504" max="14504" width="10.85546875" customWidth="1"/>
    <col min="14505" max="14505" width="9.140625" customWidth="1"/>
    <col min="14506" max="14506" width="10.85546875" customWidth="1"/>
    <col min="14507" max="14507" width="11" customWidth="1"/>
    <col min="14508" max="14508" width="14.7109375" customWidth="1"/>
    <col min="14509" max="14509" width="12" customWidth="1"/>
    <col min="14510" max="14510" width="6.7109375" customWidth="1"/>
    <col min="14511" max="14511" width="2" customWidth="1"/>
    <col min="14512" max="14515" width="12.140625" customWidth="1"/>
    <col min="14516" max="14516" width="11" customWidth="1"/>
    <col min="14753" max="14753" width="5.28515625" customWidth="1"/>
    <col min="14754" max="14754" width="10.85546875" customWidth="1"/>
    <col min="14755" max="14756" width="13.7109375" customWidth="1"/>
    <col min="14757" max="14757" width="12.140625" customWidth="1"/>
    <col min="14758" max="14758" width="10.7109375" customWidth="1"/>
    <col min="14759" max="14759" width="9.5703125" customWidth="1"/>
    <col min="14760" max="14760" width="10.85546875" customWidth="1"/>
    <col min="14761" max="14761" width="9.140625" customWidth="1"/>
    <col min="14762" max="14762" width="10.85546875" customWidth="1"/>
    <col min="14763" max="14763" width="11" customWidth="1"/>
    <col min="14764" max="14764" width="14.7109375" customWidth="1"/>
    <col min="14765" max="14765" width="12" customWidth="1"/>
    <col min="14766" max="14766" width="6.7109375" customWidth="1"/>
    <col min="14767" max="14767" width="2" customWidth="1"/>
    <col min="14768" max="14771" width="12.140625" customWidth="1"/>
    <col min="14772" max="14772" width="11" customWidth="1"/>
    <col min="15009" max="15009" width="5.28515625" customWidth="1"/>
    <col min="15010" max="15010" width="10.85546875" customWidth="1"/>
    <col min="15011" max="15012" width="13.7109375" customWidth="1"/>
    <col min="15013" max="15013" width="12.140625" customWidth="1"/>
    <col min="15014" max="15014" width="10.7109375" customWidth="1"/>
    <col min="15015" max="15015" width="9.5703125" customWidth="1"/>
    <col min="15016" max="15016" width="10.85546875" customWidth="1"/>
    <col min="15017" max="15017" width="9.140625" customWidth="1"/>
    <col min="15018" max="15018" width="10.85546875" customWidth="1"/>
    <col min="15019" max="15019" width="11" customWidth="1"/>
    <col min="15020" max="15020" width="14.7109375" customWidth="1"/>
    <col min="15021" max="15021" width="12" customWidth="1"/>
    <col min="15022" max="15022" width="6.7109375" customWidth="1"/>
    <col min="15023" max="15023" width="2" customWidth="1"/>
    <col min="15024" max="15027" width="12.140625" customWidth="1"/>
    <col min="15028" max="15028" width="11" customWidth="1"/>
    <col min="15265" max="15265" width="5.28515625" customWidth="1"/>
    <col min="15266" max="15266" width="10.85546875" customWidth="1"/>
    <col min="15267" max="15268" width="13.7109375" customWidth="1"/>
    <col min="15269" max="15269" width="12.140625" customWidth="1"/>
    <col min="15270" max="15270" width="10.7109375" customWidth="1"/>
    <col min="15271" max="15271" width="9.5703125" customWidth="1"/>
    <col min="15272" max="15272" width="10.85546875" customWidth="1"/>
    <col min="15273" max="15273" width="9.140625" customWidth="1"/>
    <col min="15274" max="15274" width="10.85546875" customWidth="1"/>
    <col min="15275" max="15275" width="11" customWidth="1"/>
    <col min="15276" max="15276" width="14.7109375" customWidth="1"/>
    <col min="15277" max="15277" width="12" customWidth="1"/>
    <col min="15278" max="15278" width="6.7109375" customWidth="1"/>
    <col min="15279" max="15279" width="2" customWidth="1"/>
    <col min="15280" max="15283" width="12.140625" customWidth="1"/>
    <col min="15284" max="15284" width="11" customWidth="1"/>
    <col min="15521" max="15521" width="5.28515625" customWidth="1"/>
    <col min="15522" max="15522" width="10.85546875" customWidth="1"/>
    <col min="15523" max="15524" width="13.7109375" customWidth="1"/>
    <col min="15525" max="15525" width="12.140625" customWidth="1"/>
    <col min="15526" max="15526" width="10.7109375" customWidth="1"/>
    <col min="15527" max="15527" width="9.5703125" customWidth="1"/>
    <col min="15528" max="15528" width="10.85546875" customWidth="1"/>
    <col min="15529" max="15529" width="9.140625" customWidth="1"/>
    <col min="15530" max="15530" width="10.85546875" customWidth="1"/>
    <col min="15531" max="15531" width="11" customWidth="1"/>
    <col min="15532" max="15532" width="14.7109375" customWidth="1"/>
    <col min="15533" max="15533" width="12" customWidth="1"/>
    <col min="15534" max="15534" width="6.7109375" customWidth="1"/>
    <col min="15535" max="15535" width="2" customWidth="1"/>
    <col min="15536" max="15539" width="12.140625" customWidth="1"/>
    <col min="15540" max="15540" width="11" customWidth="1"/>
    <col min="15777" max="15777" width="5.28515625" customWidth="1"/>
    <col min="15778" max="15778" width="10.85546875" customWidth="1"/>
    <col min="15779" max="15780" width="13.7109375" customWidth="1"/>
    <col min="15781" max="15781" width="12.140625" customWidth="1"/>
    <col min="15782" max="15782" width="10.7109375" customWidth="1"/>
    <col min="15783" max="15783" width="9.5703125" customWidth="1"/>
    <col min="15784" max="15784" width="10.85546875" customWidth="1"/>
    <col min="15785" max="15785" width="9.140625" customWidth="1"/>
    <col min="15786" max="15786" width="10.85546875" customWidth="1"/>
    <col min="15787" max="15787" width="11" customWidth="1"/>
    <col min="15788" max="15788" width="14.7109375" customWidth="1"/>
    <col min="15789" max="15789" width="12" customWidth="1"/>
    <col min="15790" max="15790" width="6.7109375" customWidth="1"/>
    <col min="15791" max="15791" width="2" customWidth="1"/>
    <col min="15792" max="15795" width="12.140625" customWidth="1"/>
    <col min="15796" max="15796" width="11" customWidth="1"/>
    <col min="16033" max="16033" width="5.28515625" customWidth="1"/>
    <col min="16034" max="16034" width="10.85546875" customWidth="1"/>
    <col min="16035" max="16036" width="13.7109375" customWidth="1"/>
    <col min="16037" max="16037" width="12.140625" customWidth="1"/>
    <col min="16038" max="16038" width="10.7109375" customWidth="1"/>
    <col min="16039" max="16039" width="9.5703125" customWidth="1"/>
    <col min="16040" max="16040" width="10.85546875" customWidth="1"/>
    <col min="16041" max="16041" width="9.140625" customWidth="1"/>
    <col min="16042" max="16042" width="10.85546875" customWidth="1"/>
    <col min="16043" max="16043" width="11" customWidth="1"/>
    <col min="16044" max="16044" width="14.7109375" customWidth="1"/>
    <col min="16045" max="16045" width="12" customWidth="1"/>
    <col min="16046" max="16046" width="6.7109375" customWidth="1"/>
    <col min="16047" max="16047" width="2" customWidth="1"/>
    <col min="16048" max="16051" width="12.140625" customWidth="1"/>
    <col min="16052" max="16052" width="11" customWidth="1"/>
  </cols>
  <sheetData>
    <row r="1" spans="2:34" ht="43.5" customHeight="1" x14ac:dyDescent="0.3">
      <c r="B1"/>
      <c r="Q1" s="6"/>
      <c r="R1" s="6"/>
      <c r="S1" s="6"/>
      <c r="T1" s="6"/>
      <c r="U1" s="6"/>
    </row>
    <row r="2" spans="2:34" ht="36.75" customHeight="1" x14ac:dyDescent="0.3">
      <c r="B2" s="55" t="s">
        <v>71</v>
      </c>
      <c r="C2" s="55"/>
      <c r="D2" s="48"/>
      <c r="E2" s="56" t="s">
        <v>72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4"/>
      <c r="V2" s="54"/>
      <c r="W2" s="54"/>
      <c r="X2" s="54"/>
      <c r="Y2" s="54"/>
      <c r="Z2" s="54"/>
      <c r="AA2" s="54"/>
      <c r="AB2" s="54"/>
      <c r="AC2" s="54"/>
      <c r="AD2" s="54"/>
      <c r="AE2" s="47"/>
      <c r="AF2" s="47"/>
      <c r="AG2" s="47"/>
      <c r="AH2" s="47"/>
    </row>
    <row r="3" spans="2:34" ht="15" customHeight="1" thickBot="1" x14ac:dyDescent="0.25">
      <c r="C3" s="30"/>
    </row>
    <row r="4" spans="2:34" s="1" customFormat="1" ht="69.75" customHeight="1" thickBot="1" x14ac:dyDescent="0.25">
      <c r="B4" s="13" t="s">
        <v>20</v>
      </c>
      <c r="C4" s="14" t="s">
        <v>20</v>
      </c>
      <c r="D4" s="50" t="s">
        <v>8</v>
      </c>
      <c r="E4" s="50" t="s">
        <v>7</v>
      </c>
      <c r="F4" s="15" t="s">
        <v>19</v>
      </c>
      <c r="G4" s="15" t="s">
        <v>0</v>
      </c>
      <c r="H4" s="50" t="s">
        <v>1</v>
      </c>
      <c r="I4" s="15" t="s">
        <v>3</v>
      </c>
      <c r="J4" s="15" t="s">
        <v>4</v>
      </c>
      <c r="K4" s="15" t="s">
        <v>5</v>
      </c>
      <c r="L4" s="50" t="s">
        <v>6</v>
      </c>
      <c r="M4" s="15" t="s">
        <v>27</v>
      </c>
      <c r="N4" s="15" t="s">
        <v>42</v>
      </c>
      <c r="O4" s="51" t="s">
        <v>22</v>
      </c>
      <c r="P4" s="16" t="s">
        <v>20</v>
      </c>
      <c r="Q4" s="17" t="s">
        <v>2</v>
      </c>
      <c r="R4" s="15" t="s">
        <v>57</v>
      </c>
      <c r="S4" s="32" t="s">
        <v>58</v>
      </c>
      <c r="T4" s="15" t="s">
        <v>59</v>
      </c>
      <c r="U4" s="15" t="s">
        <v>56</v>
      </c>
    </row>
    <row r="5" spans="2:34" ht="17.25" customHeight="1" x14ac:dyDescent="0.2">
      <c r="B5" s="36" t="s">
        <v>43</v>
      </c>
      <c r="C5" s="37">
        <v>2</v>
      </c>
      <c r="D5" s="49">
        <v>814059.66520559997</v>
      </c>
      <c r="E5" s="49">
        <v>3064758.2493594</v>
      </c>
      <c r="F5" s="49">
        <v>3878817.9145649998</v>
      </c>
      <c r="G5" s="49">
        <v>0</v>
      </c>
      <c r="H5" s="49">
        <v>0</v>
      </c>
      <c r="I5" s="49">
        <v>175023.05848499996</v>
      </c>
      <c r="J5" s="49">
        <v>133812.6314448</v>
      </c>
      <c r="K5" s="49">
        <v>294232.53903779999</v>
      </c>
      <c r="L5" s="49">
        <v>26661.749881799999</v>
      </c>
      <c r="M5" s="49">
        <v>0</v>
      </c>
      <c r="N5" s="49">
        <v>0</v>
      </c>
      <c r="O5" s="49">
        <f>SUM(D5:N5)</f>
        <v>8387365.8079794003</v>
      </c>
      <c r="P5" s="37">
        <v>2</v>
      </c>
      <c r="Q5" s="12" t="s">
        <v>60</v>
      </c>
      <c r="R5" s="52">
        <v>510823</v>
      </c>
      <c r="S5" s="52">
        <v>258818</v>
      </c>
      <c r="T5" s="52">
        <v>272441</v>
      </c>
      <c r="U5" s="53">
        <f t="shared" ref="U5:U38" si="0">R5+S5+T5</f>
        <v>1042082</v>
      </c>
    </row>
    <row r="6" spans="2:34" ht="17.25" customHeight="1" x14ac:dyDescent="0.2">
      <c r="B6" s="38" t="s">
        <v>21</v>
      </c>
      <c r="C6" s="10" t="s">
        <v>21</v>
      </c>
      <c r="D6" s="49">
        <v>859512.75803579995</v>
      </c>
      <c r="E6" s="49">
        <v>2527200.9704765999</v>
      </c>
      <c r="F6" s="49">
        <v>0</v>
      </c>
      <c r="G6" s="49">
        <v>1693356.8642561999</v>
      </c>
      <c r="H6" s="49">
        <v>36573.87425339999</v>
      </c>
      <c r="I6" s="49">
        <v>184794.80823540001</v>
      </c>
      <c r="J6" s="49">
        <v>134348.98820640001</v>
      </c>
      <c r="K6" s="49">
        <v>295319.91856620001</v>
      </c>
      <c r="L6" s="49">
        <v>26661.749881799999</v>
      </c>
      <c r="M6" s="49">
        <v>0</v>
      </c>
      <c r="N6" s="49">
        <v>0</v>
      </c>
      <c r="O6" s="49">
        <f t="shared" ref="O6:O38" si="1">SUM(D6:N6)</f>
        <v>5757769.9319118001</v>
      </c>
      <c r="P6" s="10" t="s">
        <v>21</v>
      </c>
      <c r="Q6" s="12">
        <f>D6+E6+H6+L6</f>
        <v>3449949.3526475998</v>
      </c>
      <c r="R6" s="9">
        <f t="shared" ref="R6:R38" si="2">Q6*15%</f>
        <v>517492.40289713995</v>
      </c>
      <c r="S6" s="9">
        <f t="shared" ref="S6:S38" si="3">Q6*7.6%</f>
        <v>262196.15080121759</v>
      </c>
      <c r="T6" s="9">
        <f t="shared" ref="T6:T38" si="4">Q6*8%</f>
        <v>275995.94821180799</v>
      </c>
      <c r="U6" s="33">
        <f t="shared" si="0"/>
        <v>1055684.5019101654</v>
      </c>
    </row>
    <row r="7" spans="2:34" ht="17.25" customHeight="1" x14ac:dyDescent="0.2">
      <c r="B7" s="38" t="s">
        <v>44</v>
      </c>
      <c r="C7" s="10" t="s">
        <v>29</v>
      </c>
      <c r="D7" s="49">
        <v>859512.75803579995</v>
      </c>
      <c r="E7" s="49">
        <v>2527200.9704765999</v>
      </c>
      <c r="F7" s="49">
        <v>0</v>
      </c>
      <c r="G7" s="49">
        <v>0</v>
      </c>
      <c r="H7" s="49">
        <v>36573.87425339999</v>
      </c>
      <c r="I7" s="49">
        <v>184794.80823540001</v>
      </c>
      <c r="J7" s="49">
        <v>134348.98820640001</v>
      </c>
      <c r="K7" s="49">
        <v>295319.91856620001</v>
      </c>
      <c r="L7" s="49">
        <v>26661.749881799999</v>
      </c>
      <c r="M7" s="49">
        <v>687616.70137379994</v>
      </c>
      <c r="N7" s="49">
        <v>0</v>
      </c>
      <c r="O7" s="49">
        <f t="shared" si="1"/>
        <v>4752029.7690293994</v>
      </c>
      <c r="P7" s="10" t="s">
        <v>29</v>
      </c>
      <c r="Q7" s="12">
        <f>D7+E7+H7+L7</f>
        <v>3449949.3526475998</v>
      </c>
      <c r="R7" s="9">
        <f t="shared" si="2"/>
        <v>517492.40289713995</v>
      </c>
      <c r="S7" s="9">
        <f t="shared" si="3"/>
        <v>262196.15080121759</v>
      </c>
      <c r="T7" s="9">
        <f t="shared" si="4"/>
        <v>275995.94821180799</v>
      </c>
      <c r="U7" s="33">
        <f t="shared" si="0"/>
        <v>1055684.5019101654</v>
      </c>
    </row>
    <row r="8" spans="2:34" ht="17.25" customHeight="1" x14ac:dyDescent="0.2">
      <c r="B8" s="38" t="s">
        <v>44</v>
      </c>
      <c r="C8" s="10" t="s">
        <v>30</v>
      </c>
      <c r="D8" s="49">
        <v>810884.47507979989</v>
      </c>
      <c r="E8" s="49">
        <v>2451937.1269338001</v>
      </c>
      <c r="F8" s="49">
        <v>0</v>
      </c>
      <c r="G8" s="49">
        <v>0</v>
      </c>
      <c r="H8" s="49">
        <v>36573.87425339999</v>
      </c>
      <c r="I8" s="49">
        <v>174340.04167140002</v>
      </c>
      <c r="J8" s="49">
        <v>137899.20903660002</v>
      </c>
      <c r="K8" s="49">
        <v>302189.89443059999</v>
      </c>
      <c r="L8" s="49">
        <v>26661.749881799999</v>
      </c>
      <c r="M8" s="49">
        <v>648701.50414740003</v>
      </c>
      <c r="N8" s="49">
        <v>0</v>
      </c>
      <c r="O8" s="49">
        <f t="shared" si="1"/>
        <v>4589187.8754348001</v>
      </c>
      <c r="P8" s="10" t="s">
        <v>30</v>
      </c>
      <c r="Q8" s="12" t="s">
        <v>60</v>
      </c>
      <c r="R8" s="52">
        <v>494563</v>
      </c>
      <c r="S8" s="52">
        <v>250579</v>
      </c>
      <c r="T8" s="52">
        <v>263769</v>
      </c>
      <c r="U8" s="53">
        <f t="shared" si="0"/>
        <v>1008911</v>
      </c>
    </row>
    <row r="9" spans="2:34" ht="17.25" customHeight="1" x14ac:dyDescent="0.2">
      <c r="B9" s="38" t="s">
        <v>66</v>
      </c>
      <c r="C9" s="10" t="s">
        <v>30</v>
      </c>
      <c r="D9" s="49">
        <v>810884.47507979989</v>
      </c>
      <c r="E9" s="49">
        <v>2451937.1269338001</v>
      </c>
      <c r="F9" s="49">
        <v>0</v>
      </c>
      <c r="G9" s="49">
        <v>0</v>
      </c>
      <c r="H9" s="49">
        <v>36573.87425339999</v>
      </c>
      <c r="I9" s="49">
        <v>174340.04167140002</v>
      </c>
      <c r="J9" s="49">
        <v>137899.20903660002</v>
      </c>
      <c r="K9" s="49">
        <v>302189.89443059999</v>
      </c>
      <c r="L9" s="49">
        <v>26661.749881799999</v>
      </c>
      <c r="M9" s="49">
        <v>0</v>
      </c>
      <c r="N9" s="49">
        <v>324351.27585959999</v>
      </c>
      <c r="O9" s="49">
        <f t="shared" si="1"/>
        <v>4264837.6471469998</v>
      </c>
      <c r="P9" s="10" t="s">
        <v>30</v>
      </c>
      <c r="Q9" s="12" t="s">
        <v>60</v>
      </c>
      <c r="R9" s="52">
        <v>494563</v>
      </c>
      <c r="S9" s="52">
        <v>250579</v>
      </c>
      <c r="T9" s="52">
        <v>263769</v>
      </c>
      <c r="U9" s="53">
        <f t="shared" si="0"/>
        <v>1008911</v>
      </c>
    </row>
    <row r="10" spans="2:34" ht="17.25" customHeight="1" x14ac:dyDescent="0.2">
      <c r="B10" s="38" t="s">
        <v>44</v>
      </c>
      <c r="C10" s="10" t="s">
        <v>31</v>
      </c>
      <c r="D10" s="49">
        <v>765012.35352959984</v>
      </c>
      <c r="E10" s="49">
        <v>2107381.3337675999</v>
      </c>
      <c r="F10" s="49">
        <v>0</v>
      </c>
      <c r="G10" s="49">
        <v>0</v>
      </c>
      <c r="H10" s="49">
        <v>36573.87425339999</v>
      </c>
      <c r="I10" s="49">
        <v>164477.15317439998</v>
      </c>
      <c r="J10" s="49">
        <v>141507.04631580002</v>
      </c>
      <c r="K10" s="49">
        <v>309087.10716179997</v>
      </c>
      <c r="L10" s="49">
        <v>26661.749881799999</v>
      </c>
      <c r="M10" s="49">
        <v>646600.07511660003</v>
      </c>
      <c r="N10" s="49">
        <v>0</v>
      </c>
      <c r="O10" s="49">
        <f t="shared" si="1"/>
        <v>4197300.6932009999</v>
      </c>
      <c r="P10" s="10" t="s">
        <v>31</v>
      </c>
      <c r="Q10" s="12">
        <f t="shared" ref="Q10:Q38" si="5">D10+E10+H10+L10</f>
        <v>2935629.3114323998</v>
      </c>
      <c r="R10" s="9">
        <f t="shared" si="2"/>
        <v>440344.39671485993</v>
      </c>
      <c r="S10" s="9">
        <f t="shared" si="3"/>
        <v>223107.82766886239</v>
      </c>
      <c r="T10" s="9">
        <f t="shared" si="4"/>
        <v>234850.34491459199</v>
      </c>
      <c r="U10" s="33">
        <f t="shared" si="0"/>
        <v>898302.56929831428</v>
      </c>
    </row>
    <row r="11" spans="2:34" ht="17.25" customHeight="1" x14ac:dyDescent="0.2">
      <c r="B11" s="18" t="s">
        <v>62</v>
      </c>
      <c r="C11" s="11" t="s">
        <v>32</v>
      </c>
      <c r="D11" s="49">
        <v>721635.548007</v>
      </c>
      <c r="E11" s="49">
        <v>1780856.3464229999</v>
      </c>
      <c r="F11" s="49">
        <v>0</v>
      </c>
      <c r="G11" s="49">
        <v>0</v>
      </c>
      <c r="H11" s="49">
        <v>42057.912626400001</v>
      </c>
      <c r="I11" s="49">
        <v>155151.66901079996</v>
      </c>
      <c r="J11" s="49">
        <v>131654.63353679999</v>
      </c>
      <c r="K11" s="49">
        <v>345478.70392199996</v>
      </c>
      <c r="L11" s="49">
        <v>26660.702309999997</v>
      </c>
      <c r="M11" s="49">
        <v>577303.20054659992</v>
      </c>
      <c r="N11" s="49">
        <v>0</v>
      </c>
      <c r="O11" s="49">
        <f t="shared" si="1"/>
        <v>3780798.7163825994</v>
      </c>
      <c r="P11" s="10" t="s">
        <v>32</v>
      </c>
      <c r="Q11" s="12">
        <f t="shared" si="5"/>
        <v>2571210.5093664001</v>
      </c>
      <c r="R11" s="9">
        <f t="shared" si="2"/>
        <v>385681.57640496001</v>
      </c>
      <c r="S11" s="9">
        <f t="shared" si="3"/>
        <v>195411.99871184639</v>
      </c>
      <c r="T11" s="9">
        <f t="shared" si="4"/>
        <v>205696.84074931202</v>
      </c>
      <c r="U11" s="33">
        <f t="shared" si="0"/>
        <v>786790.41586611839</v>
      </c>
    </row>
    <row r="12" spans="2:34" ht="17.25" customHeight="1" x14ac:dyDescent="0.2">
      <c r="B12" s="18" t="s">
        <v>61</v>
      </c>
      <c r="C12" s="11" t="s">
        <v>63</v>
      </c>
      <c r="D12" s="49">
        <v>721635.548007</v>
      </c>
      <c r="E12" s="49">
        <v>1780856.3464229999</v>
      </c>
      <c r="F12" s="49">
        <v>0</v>
      </c>
      <c r="G12" s="49">
        <v>0</v>
      </c>
      <c r="H12" s="49">
        <v>42057.912626400001</v>
      </c>
      <c r="I12" s="49">
        <v>155151.66901079996</v>
      </c>
      <c r="J12" s="49">
        <v>131654.63353679999</v>
      </c>
      <c r="K12" s="49">
        <v>345478.70392199996</v>
      </c>
      <c r="L12" s="49">
        <v>26660.702309999997</v>
      </c>
      <c r="M12" s="49">
        <v>577303.20054659992</v>
      </c>
      <c r="N12" s="49">
        <v>0</v>
      </c>
      <c r="O12" s="49">
        <f t="shared" si="1"/>
        <v>3780798.7163825994</v>
      </c>
      <c r="P12" s="10" t="s">
        <v>32</v>
      </c>
      <c r="Q12" s="12">
        <f t="shared" si="5"/>
        <v>2571210.5093664001</v>
      </c>
      <c r="R12" s="9">
        <f t="shared" si="2"/>
        <v>385681.57640496001</v>
      </c>
      <c r="S12" s="9">
        <f t="shared" si="3"/>
        <v>195411.99871184639</v>
      </c>
      <c r="T12" s="9">
        <f t="shared" si="4"/>
        <v>205696.84074931202</v>
      </c>
      <c r="U12" s="33">
        <f t="shared" si="0"/>
        <v>786790.41586611839</v>
      </c>
    </row>
    <row r="13" spans="2:34" ht="17.25" customHeight="1" x14ac:dyDescent="0.2">
      <c r="B13" s="18" t="s">
        <v>45</v>
      </c>
      <c r="C13" s="11" t="s">
        <v>33</v>
      </c>
      <c r="D13" s="49">
        <v>674354.44238579995</v>
      </c>
      <c r="E13" s="49">
        <v>1353949.8864869999</v>
      </c>
      <c r="F13" s="49">
        <v>0</v>
      </c>
      <c r="G13" s="49">
        <v>0</v>
      </c>
      <c r="H13" s="49">
        <v>42638.267403599995</v>
      </c>
      <c r="I13" s="49">
        <v>144986.03226359998</v>
      </c>
      <c r="J13" s="49">
        <v>99544.462723199991</v>
      </c>
      <c r="K13" s="49">
        <v>241520.82120539999</v>
      </c>
      <c r="L13" s="49">
        <v>27030.4951554</v>
      </c>
      <c r="M13" s="49">
        <v>534040.58035019995</v>
      </c>
      <c r="N13" s="49">
        <v>0</v>
      </c>
      <c r="O13" s="49">
        <f t="shared" si="1"/>
        <v>3118064.9879742004</v>
      </c>
      <c r="P13" s="10" t="s">
        <v>33</v>
      </c>
      <c r="Q13" s="12">
        <f t="shared" si="5"/>
        <v>2097973.0914317998</v>
      </c>
      <c r="R13" s="9">
        <f t="shared" si="2"/>
        <v>314695.96371476998</v>
      </c>
      <c r="S13" s="9">
        <f t="shared" si="3"/>
        <v>159445.95494881677</v>
      </c>
      <c r="T13" s="9">
        <f t="shared" si="4"/>
        <v>167837.84731454399</v>
      </c>
      <c r="U13" s="33">
        <f t="shared" si="0"/>
        <v>641979.76597813074</v>
      </c>
    </row>
    <row r="14" spans="2:34" ht="24.75" customHeight="1" x14ac:dyDescent="0.2">
      <c r="B14" s="19" t="s">
        <v>54</v>
      </c>
      <c r="C14" s="11" t="s">
        <v>34</v>
      </c>
      <c r="D14" s="49">
        <v>636117.02411399991</v>
      </c>
      <c r="E14" s="49">
        <v>1059148.5159617998</v>
      </c>
      <c r="F14" s="49">
        <v>0</v>
      </c>
      <c r="G14" s="49">
        <v>0</v>
      </c>
      <c r="H14" s="49">
        <v>43442.802545999999</v>
      </c>
      <c r="I14" s="49">
        <v>136764.6887772</v>
      </c>
      <c r="J14" s="49">
        <v>77382.033722399996</v>
      </c>
      <c r="K14" s="49">
        <v>187692.39183419998</v>
      </c>
      <c r="L14" s="49">
        <v>27540.662622</v>
      </c>
      <c r="M14" s="49">
        <v>488001.89488379995</v>
      </c>
      <c r="N14" s="49">
        <v>0</v>
      </c>
      <c r="O14" s="49">
        <f t="shared" si="1"/>
        <v>2656090.0144613995</v>
      </c>
      <c r="P14" s="10" t="s">
        <v>34</v>
      </c>
      <c r="Q14" s="12">
        <f t="shared" si="5"/>
        <v>1766249.0052437999</v>
      </c>
      <c r="R14" s="9">
        <f t="shared" si="2"/>
        <v>264937.35078656999</v>
      </c>
      <c r="S14" s="9">
        <f t="shared" si="3"/>
        <v>134234.92439852879</v>
      </c>
      <c r="T14" s="9">
        <f t="shared" si="4"/>
        <v>141299.92041950399</v>
      </c>
      <c r="U14" s="33">
        <f t="shared" si="0"/>
        <v>540472.19560460281</v>
      </c>
    </row>
    <row r="15" spans="2:34" ht="17.25" customHeight="1" x14ac:dyDescent="0.2">
      <c r="B15" s="18" t="s">
        <v>52</v>
      </c>
      <c r="C15" s="11" t="s">
        <v>34</v>
      </c>
      <c r="D15" s="49">
        <v>636117.02411399991</v>
      </c>
      <c r="E15" s="49">
        <v>1059148.5159617998</v>
      </c>
      <c r="F15" s="49">
        <v>0</v>
      </c>
      <c r="G15" s="49">
        <v>0</v>
      </c>
      <c r="H15" s="49">
        <v>43442.802545999999</v>
      </c>
      <c r="I15" s="49">
        <v>136764.6887772</v>
      </c>
      <c r="J15" s="49">
        <v>77382.033722399996</v>
      </c>
      <c r="K15" s="49">
        <v>187692.39183419998</v>
      </c>
      <c r="L15" s="49">
        <v>27540.662622</v>
      </c>
      <c r="M15" s="49">
        <v>0</v>
      </c>
      <c r="N15" s="49">
        <v>244001.296</v>
      </c>
      <c r="O15" s="49">
        <f t="shared" si="1"/>
        <v>2412089.4155775998</v>
      </c>
      <c r="P15" s="10" t="s">
        <v>34</v>
      </c>
      <c r="Q15" s="12">
        <f t="shared" si="5"/>
        <v>1766249.0052437999</v>
      </c>
      <c r="R15" s="9">
        <f t="shared" si="2"/>
        <v>264937.35078656999</v>
      </c>
      <c r="S15" s="9">
        <f t="shared" si="3"/>
        <v>134234.92439852879</v>
      </c>
      <c r="T15" s="9">
        <f t="shared" si="4"/>
        <v>141299.92041950399</v>
      </c>
      <c r="U15" s="33">
        <f t="shared" si="0"/>
        <v>540472.19560460281</v>
      </c>
    </row>
    <row r="16" spans="2:34" ht="24.75" customHeight="1" x14ac:dyDescent="0.2">
      <c r="B16" s="19" t="s">
        <v>55</v>
      </c>
      <c r="C16" s="11" t="s">
        <v>35</v>
      </c>
      <c r="D16" s="49">
        <v>588939.62810099998</v>
      </c>
      <c r="E16" s="49">
        <v>813828.15183779981</v>
      </c>
      <c r="F16" s="49">
        <v>0</v>
      </c>
      <c r="G16" s="49">
        <v>0</v>
      </c>
      <c r="H16" s="49">
        <v>43442.802545999999</v>
      </c>
      <c r="I16" s="49">
        <v>126622.09860959998</v>
      </c>
      <c r="J16" s="49">
        <v>58984.577770799988</v>
      </c>
      <c r="K16" s="49">
        <v>143098.30787999998</v>
      </c>
      <c r="L16" s="49">
        <v>27540.662622</v>
      </c>
      <c r="M16" s="49">
        <v>441621.70101059997</v>
      </c>
      <c r="N16" s="49">
        <v>0</v>
      </c>
      <c r="O16" s="49">
        <f t="shared" si="1"/>
        <v>2244077.9303778</v>
      </c>
      <c r="P16" s="10" t="s">
        <v>35</v>
      </c>
      <c r="Q16" s="12">
        <f t="shared" si="5"/>
        <v>1473751.2451068</v>
      </c>
      <c r="R16" s="9">
        <f t="shared" si="2"/>
        <v>221062.68676601999</v>
      </c>
      <c r="S16" s="9">
        <f t="shared" si="3"/>
        <v>112005.0946281168</v>
      </c>
      <c r="T16" s="9">
        <f t="shared" si="4"/>
        <v>117900.099608544</v>
      </c>
      <c r="U16" s="33">
        <f t="shared" si="0"/>
        <v>450967.88100268075</v>
      </c>
    </row>
    <row r="17" spans="2:21" ht="17.25" customHeight="1" x14ac:dyDescent="0.2">
      <c r="B17" s="18" t="s">
        <v>52</v>
      </c>
      <c r="C17" s="11" t="s">
        <v>35</v>
      </c>
      <c r="D17" s="49">
        <v>588939.62810099998</v>
      </c>
      <c r="E17" s="49">
        <v>813828.15183779981</v>
      </c>
      <c r="F17" s="49">
        <v>0</v>
      </c>
      <c r="G17" s="49">
        <v>0</v>
      </c>
      <c r="H17" s="49">
        <v>43442.802545999999</v>
      </c>
      <c r="I17" s="49">
        <v>126622.09860959998</v>
      </c>
      <c r="J17" s="49">
        <v>58984.577770799988</v>
      </c>
      <c r="K17" s="49">
        <v>143098.30787999998</v>
      </c>
      <c r="L17" s="49">
        <v>27540.662622</v>
      </c>
      <c r="M17" s="49">
        <v>0</v>
      </c>
      <c r="N17" s="49">
        <v>220810.304</v>
      </c>
      <c r="O17" s="49">
        <f t="shared" si="1"/>
        <v>2023266.5333672001</v>
      </c>
      <c r="P17" s="10" t="s">
        <v>35</v>
      </c>
      <c r="Q17" s="12">
        <f t="shared" si="5"/>
        <v>1473751.2451068</v>
      </c>
      <c r="R17" s="9">
        <f t="shared" si="2"/>
        <v>221062.68676601999</v>
      </c>
      <c r="S17" s="9">
        <f t="shared" si="3"/>
        <v>112005.0946281168</v>
      </c>
      <c r="T17" s="9">
        <f t="shared" si="4"/>
        <v>117900.099608544</v>
      </c>
      <c r="U17" s="33">
        <f t="shared" si="0"/>
        <v>450967.88100268075</v>
      </c>
    </row>
    <row r="18" spans="2:21" ht="17.25" customHeight="1" x14ac:dyDescent="0.2">
      <c r="B18" s="18" t="s">
        <v>46</v>
      </c>
      <c r="C18" s="11" t="s">
        <v>36</v>
      </c>
      <c r="D18" s="49">
        <v>588939.62810099998</v>
      </c>
      <c r="E18" s="49">
        <v>813828.15183779981</v>
      </c>
      <c r="F18" s="49">
        <v>0</v>
      </c>
      <c r="G18" s="49">
        <v>0</v>
      </c>
      <c r="H18" s="49">
        <v>43442.802545999999</v>
      </c>
      <c r="I18" s="49">
        <v>126622.09860959998</v>
      </c>
      <c r="J18" s="49">
        <v>58984.577770799988</v>
      </c>
      <c r="K18" s="49">
        <v>143098.30787999998</v>
      </c>
      <c r="L18" s="49">
        <v>27540.662622</v>
      </c>
      <c r="M18" s="49">
        <v>0</v>
      </c>
      <c r="N18" s="49">
        <v>0</v>
      </c>
      <c r="O18" s="49">
        <f t="shared" si="1"/>
        <v>1802456.2293672001</v>
      </c>
      <c r="P18" s="10" t="s">
        <v>36</v>
      </c>
      <c r="Q18" s="12">
        <f t="shared" si="5"/>
        <v>1473751.2451068</v>
      </c>
      <c r="R18" s="9">
        <f t="shared" si="2"/>
        <v>221062.68676601999</v>
      </c>
      <c r="S18" s="9">
        <f t="shared" si="3"/>
        <v>112005.0946281168</v>
      </c>
      <c r="T18" s="9">
        <f t="shared" si="4"/>
        <v>117900.099608544</v>
      </c>
      <c r="U18" s="33">
        <f t="shared" si="0"/>
        <v>450967.88100268075</v>
      </c>
    </row>
    <row r="19" spans="2:21" ht="17.25" customHeight="1" x14ac:dyDescent="0.2">
      <c r="B19" s="18" t="s">
        <v>53</v>
      </c>
      <c r="C19" s="11" t="s">
        <v>37</v>
      </c>
      <c r="D19" s="49">
        <v>545354.35579019994</v>
      </c>
      <c r="E19" s="49">
        <v>615163.49297039991</v>
      </c>
      <c r="F19" s="49">
        <v>0</v>
      </c>
      <c r="G19" s="49">
        <v>0</v>
      </c>
      <c r="H19" s="49">
        <v>43442.802545999999</v>
      </c>
      <c r="I19" s="49">
        <v>117251.5688586</v>
      </c>
      <c r="J19" s="49">
        <v>44114.296069799995</v>
      </c>
      <c r="K19" s="49">
        <v>106944.5099184</v>
      </c>
      <c r="L19" s="49">
        <v>27540.662622</v>
      </c>
      <c r="M19" s="49">
        <v>399650.73684359994</v>
      </c>
      <c r="N19" s="49">
        <v>0</v>
      </c>
      <c r="O19" s="49">
        <f t="shared" si="1"/>
        <v>1899462.4256189999</v>
      </c>
      <c r="P19" s="10" t="s">
        <v>37</v>
      </c>
      <c r="Q19" s="12">
        <f t="shared" si="5"/>
        <v>1231501.3139285999</v>
      </c>
      <c r="R19" s="9">
        <f t="shared" si="2"/>
        <v>184725.19708928998</v>
      </c>
      <c r="S19" s="9">
        <f t="shared" si="3"/>
        <v>93594.099858573594</v>
      </c>
      <c r="T19" s="9">
        <f t="shared" si="4"/>
        <v>98520.105114288002</v>
      </c>
      <c r="U19" s="33">
        <f t="shared" si="0"/>
        <v>376839.40206215158</v>
      </c>
    </row>
    <row r="20" spans="2:21" ht="17.25" customHeight="1" x14ac:dyDescent="0.2">
      <c r="B20" s="18" t="s">
        <v>52</v>
      </c>
      <c r="C20" s="11" t="s">
        <v>37</v>
      </c>
      <c r="D20" s="49">
        <v>545354.35579019994</v>
      </c>
      <c r="E20" s="49">
        <v>615163.49297039991</v>
      </c>
      <c r="F20" s="49">
        <v>0</v>
      </c>
      <c r="G20" s="49">
        <v>0</v>
      </c>
      <c r="H20" s="49">
        <v>43442.802545999999</v>
      </c>
      <c r="I20" s="49">
        <v>117251.5688586</v>
      </c>
      <c r="J20" s="49">
        <v>44114.296069799995</v>
      </c>
      <c r="K20" s="49">
        <v>106944.5099184</v>
      </c>
      <c r="L20" s="49">
        <v>27540.662622</v>
      </c>
      <c r="M20" s="49">
        <v>0</v>
      </c>
      <c r="N20" s="49">
        <v>199825.47200000001</v>
      </c>
      <c r="O20" s="49">
        <f t="shared" si="1"/>
        <v>1699637.1607754</v>
      </c>
      <c r="P20" s="10" t="s">
        <v>37</v>
      </c>
      <c r="Q20" s="12">
        <f t="shared" si="5"/>
        <v>1231501.3139285999</v>
      </c>
      <c r="R20" s="9">
        <f t="shared" si="2"/>
        <v>184725.19708928998</v>
      </c>
      <c r="S20" s="9">
        <f t="shared" si="3"/>
        <v>93594.099858573594</v>
      </c>
      <c r="T20" s="9">
        <f t="shared" si="4"/>
        <v>98520.105114288002</v>
      </c>
      <c r="U20" s="33">
        <f t="shared" si="0"/>
        <v>376839.40206215158</v>
      </c>
    </row>
    <row r="21" spans="2:21" ht="17.25" customHeight="1" x14ac:dyDescent="0.2">
      <c r="B21" s="18" t="s">
        <v>46</v>
      </c>
      <c r="C21" s="11" t="s">
        <v>38</v>
      </c>
      <c r="D21" s="49">
        <v>545354.35579019994</v>
      </c>
      <c r="E21" s="49">
        <v>615163.49297039991</v>
      </c>
      <c r="F21" s="49">
        <v>0</v>
      </c>
      <c r="G21" s="49">
        <v>0</v>
      </c>
      <c r="H21" s="49">
        <v>43442.802545999999</v>
      </c>
      <c r="I21" s="49">
        <v>117251.5688586</v>
      </c>
      <c r="J21" s="49">
        <v>44114.296069799995</v>
      </c>
      <c r="K21" s="49">
        <v>106944.5099184</v>
      </c>
      <c r="L21" s="49">
        <v>27540.662622</v>
      </c>
      <c r="M21" s="49">
        <v>0</v>
      </c>
      <c r="N21" s="49">
        <v>0</v>
      </c>
      <c r="O21" s="49">
        <f t="shared" si="1"/>
        <v>1499811.6887753999</v>
      </c>
      <c r="P21" s="10" t="s">
        <v>38</v>
      </c>
      <c r="Q21" s="12">
        <f t="shared" si="5"/>
        <v>1231501.3139285999</v>
      </c>
      <c r="R21" s="9">
        <f t="shared" si="2"/>
        <v>184725.19708928998</v>
      </c>
      <c r="S21" s="9">
        <f t="shared" si="3"/>
        <v>93594.099858573594</v>
      </c>
      <c r="T21" s="9">
        <f t="shared" si="4"/>
        <v>98520.105114288002</v>
      </c>
      <c r="U21" s="33">
        <f t="shared" si="0"/>
        <v>376839.40206215158</v>
      </c>
    </row>
    <row r="22" spans="2:21" ht="17.25" customHeight="1" x14ac:dyDescent="0.2">
      <c r="B22" s="18" t="s">
        <v>53</v>
      </c>
      <c r="C22" s="11" t="s">
        <v>39</v>
      </c>
      <c r="D22" s="49">
        <v>504991.41433619993</v>
      </c>
      <c r="E22" s="49">
        <v>464824.36880880001</v>
      </c>
      <c r="F22" s="49">
        <v>0</v>
      </c>
      <c r="G22" s="49">
        <v>0</v>
      </c>
      <c r="H22" s="49">
        <v>43442.802545999999</v>
      </c>
      <c r="I22" s="49">
        <v>108573.48406739999</v>
      </c>
      <c r="J22" s="49">
        <v>32838.233214599997</v>
      </c>
      <c r="K22" s="49">
        <v>79709.738261999999</v>
      </c>
      <c r="L22" s="49">
        <v>27540.662622</v>
      </c>
      <c r="M22" s="49">
        <v>361682.54452440003</v>
      </c>
      <c r="N22" s="49">
        <v>0</v>
      </c>
      <c r="O22" s="49">
        <f t="shared" si="1"/>
        <v>1623603.2483814</v>
      </c>
      <c r="P22" s="10" t="s">
        <v>39</v>
      </c>
      <c r="Q22" s="12">
        <f t="shared" si="5"/>
        <v>1040799.248313</v>
      </c>
      <c r="R22" s="9">
        <f t="shared" si="2"/>
        <v>156119.88724694998</v>
      </c>
      <c r="S22" s="9">
        <f t="shared" si="3"/>
        <v>79100.742871787996</v>
      </c>
      <c r="T22" s="9">
        <f t="shared" si="4"/>
        <v>83263.939865039996</v>
      </c>
      <c r="U22" s="33">
        <f t="shared" si="0"/>
        <v>318484.569983778</v>
      </c>
    </row>
    <row r="23" spans="2:21" ht="17.25" customHeight="1" x14ac:dyDescent="0.2">
      <c r="B23" s="18" t="s">
        <v>52</v>
      </c>
      <c r="C23" s="11" t="s">
        <v>39</v>
      </c>
      <c r="D23" s="49">
        <v>504991.41433619993</v>
      </c>
      <c r="E23" s="49">
        <v>464824.36880880001</v>
      </c>
      <c r="F23" s="49">
        <v>0</v>
      </c>
      <c r="G23" s="49">
        <v>0</v>
      </c>
      <c r="H23" s="49">
        <v>43442.802545999999</v>
      </c>
      <c r="I23" s="49">
        <v>108573.48406739999</v>
      </c>
      <c r="J23" s="49">
        <v>32838.233214599997</v>
      </c>
      <c r="K23" s="49">
        <v>79709.738261999999</v>
      </c>
      <c r="L23" s="49">
        <v>27540.662622</v>
      </c>
      <c r="M23" s="49">
        <v>0</v>
      </c>
      <c r="N23" s="49">
        <v>180841.364</v>
      </c>
      <c r="O23" s="49">
        <f t="shared" si="1"/>
        <v>1442762.067857</v>
      </c>
      <c r="P23" s="10" t="s">
        <v>51</v>
      </c>
      <c r="Q23" s="12">
        <f t="shared" si="5"/>
        <v>1040799.248313</v>
      </c>
      <c r="R23" s="9">
        <f t="shared" si="2"/>
        <v>156119.88724694998</v>
      </c>
      <c r="S23" s="9">
        <f t="shared" si="3"/>
        <v>79100.742871787996</v>
      </c>
      <c r="T23" s="9">
        <f t="shared" si="4"/>
        <v>83263.939865039996</v>
      </c>
      <c r="U23" s="33">
        <f t="shared" si="0"/>
        <v>318484.569983778</v>
      </c>
    </row>
    <row r="24" spans="2:21" ht="17.25" customHeight="1" x14ac:dyDescent="0.2">
      <c r="B24" s="18" t="s">
        <v>47</v>
      </c>
      <c r="C24" s="11" t="s">
        <v>28</v>
      </c>
      <c r="D24" s="49">
        <v>504991.41433619993</v>
      </c>
      <c r="E24" s="49">
        <v>464824.36880880001</v>
      </c>
      <c r="F24" s="49">
        <v>0</v>
      </c>
      <c r="G24" s="49">
        <v>0</v>
      </c>
      <c r="H24" s="49">
        <v>43442.802545999999</v>
      </c>
      <c r="I24" s="49">
        <v>108573.48406739999</v>
      </c>
      <c r="J24" s="49">
        <v>32838.233214599997</v>
      </c>
      <c r="K24" s="49">
        <v>79709.738261999999</v>
      </c>
      <c r="L24" s="49">
        <v>27540.662622</v>
      </c>
      <c r="M24" s="49">
        <v>0</v>
      </c>
      <c r="N24" s="49">
        <v>0</v>
      </c>
      <c r="O24" s="49">
        <f t="shared" si="1"/>
        <v>1261920.703857</v>
      </c>
      <c r="P24" s="10" t="s">
        <v>28</v>
      </c>
      <c r="Q24" s="12">
        <f t="shared" si="5"/>
        <v>1040799.248313</v>
      </c>
      <c r="R24" s="9">
        <f t="shared" si="2"/>
        <v>156119.88724694998</v>
      </c>
      <c r="S24" s="9">
        <f t="shared" si="3"/>
        <v>79100.742871787996</v>
      </c>
      <c r="T24" s="9">
        <f t="shared" si="4"/>
        <v>83263.939865039996</v>
      </c>
      <c r="U24" s="33">
        <f t="shared" si="0"/>
        <v>318484.569983778</v>
      </c>
    </row>
    <row r="25" spans="2:21" ht="17.25" customHeight="1" x14ac:dyDescent="0.2">
      <c r="B25" s="18" t="s">
        <v>47</v>
      </c>
      <c r="C25" s="11" t="s">
        <v>24</v>
      </c>
      <c r="D25" s="49">
        <v>467584.72050179995</v>
      </c>
      <c r="E25" s="49">
        <v>343099.66836419998</v>
      </c>
      <c r="F25" s="49">
        <v>0</v>
      </c>
      <c r="G25" s="49">
        <v>0</v>
      </c>
      <c r="H25" s="49">
        <v>71772.286733399989</v>
      </c>
      <c r="I25" s="49">
        <v>100530.22778699998</v>
      </c>
      <c r="J25" s="49">
        <v>26229.102728400001</v>
      </c>
      <c r="K25" s="49">
        <v>67414.388045400003</v>
      </c>
      <c r="L25" s="49">
        <v>102484.9967658</v>
      </c>
      <c r="M25" s="49">
        <v>0</v>
      </c>
      <c r="N25" s="49">
        <v>0</v>
      </c>
      <c r="O25" s="49">
        <f t="shared" si="1"/>
        <v>1179115.390926</v>
      </c>
      <c r="P25" s="10" t="s">
        <v>24</v>
      </c>
      <c r="Q25" s="12">
        <f t="shared" si="5"/>
        <v>984941.67236519977</v>
      </c>
      <c r="R25" s="9">
        <f t="shared" si="2"/>
        <v>147741.25085477997</v>
      </c>
      <c r="S25" s="9">
        <f t="shared" si="3"/>
        <v>74855.567099755179</v>
      </c>
      <c r="T25" s="9">
        <f t="shared" si="4"/>
        <v>78795.333789215991</v>
      </c>
      <c r="U25" s="33">
        <f t="shared" si="0"/>
        <v>301392.15174375114</v>
      </c>
    </row>
    <row r="26" spans="2:21" ht="17.25" customHeight="1" x14ac:dyDescent="0.2">
      <c r="B26" s="18" t="s">
        <v>47</v>
      </c>
      <c r="C26" s="11" t="s">
        <v>25</v>
      </c>
      <c r="D26" s="49">
        <v>432932.09292959992</v>
      </c>
      <c r="E26" s="49">
        <v>255317.34181139997</v>
      </c>
      <c r="F26" s="49">
        <v>0</v>
      </c>
      <c r="G26" s="49">
        <v>0</v>
      </c>
      <c r="H26" s="49">
        <v>71772.286733399989</v>
      </c>
      <c r="I26" s="49">
        <v>93079.897145399984</v>
      </c>
      <c r="J26" s="49">
        <v>18927.527282399995</v>
      </c>
      <c r="K26" s="49">
        <v>49771.183789799994</v>
      </c>
      <c r="L26" s="49">
        <v>99456.466692000002</v>
      </c>
      <c r="M26" s="49">
        <v>0</v>
      </c>
      <c r="N26" s="49">
        <v>0</v>
      </c>
      <c r="O26" s="49">
        <f t="shared" si="1"/>
        <v>1021256.7963839999</v>
      </c>
      <c r="P26" s="10" t="s">
        <v>25</v>
      </c>
      <c r="Q26" s="12">
        <f t="shared" si="5"/>
        <v>859478.18816639995</v>
      </c>
      <c r="R26" s="9">
        <f t="shared" si="2"/>
        <v>128921.72822495998</v>
      </c>
      <c r="S26" s="9">
        <f t="shared" si="3"/>
        <v>65320.342300646393</v>
      </c>
      <c r="T26" s="9">
        <f t="shared" si="4"/>
        <v>68758.255053311994</v>
      </c>
      <c r="U26" s="33">
        <f t="shared" si="0"/>
        <v>263000.32557891833</v>
      </c>
    </row>
    <row r="27" spans="2:21" ht="17.25" customHeight="1" x14ac:dyDescent="0.2">
      <c r="B27" s="18" t="s">
        <v>48</v>
      </c>
      <c r="C27" s="11" t="s">
        <v>23</v>
      </c>
      <c r="D27" s="49">
        <v>432932.09292959992</v>
      </c>
      <c r="E27" s="49">
        <v>255317.34181139997</v>
      </c>
      <c r="F27" s="49">
        <v>0</v>
      </c>
      <c r="G27" s="49">
        <v>0</v>
      </c>
      <c r="H27" s="49">
        <v>71772.286733399989</v>
      </c>
      <c r="I27" s="49">
        <v>86585.99955719999</v>
      </c>
      <c r="J27" s="49">
        <v>18927.527282399995</v>
      </c>
      <c r="K27" s="49">
        <v>49771.183789799994</v>
      </c>
      <c r="L27" s="49">
        <v>99456.466692000002</v>
      </c>
      <c r="M27" s="49">
        <v>0</v>
      </c>
      <c r="N27" s="49">
        <v>0</v>
      </c>
      <c r="O27" s="49">
        <f t="shared" si="1"/>
        <v>1014762.8987957999</v>
      </c>
      <c r="P27" s="10" t="s">
        <v>23</v>
      </c>
      <c r="Q27" s="12">
        <f t="shared" si="5"/>
        <v>859478.18816639995</v>
      </c>
      <c r="R27" s="9">
        <f t="shared" si="2"/>
        <v>128921.72822495998</v>
      </c>
      <c r="S27" s="9">
        <f t="shared" si="3"/>
        <v>65320.342300646393</v>
      </c>
      <c r="T27" s="9">
        <f t="shared" si="4"/>
        <v>68758.255053311994</v>
      </c>
      <c r="U27" s="33">
        <f t="shared" si="0"/>
        <v>263000.32557891833</v>
      </c>
    </row>
    <row r="28" spans="2:21" ht="17.25" customHeight="1" x14ac:dyDescent="0.2">
      <c r="B28" s="18" t="s">
        <v>47</v>
      </c>
      <c r="C28" s="11" t="s">
        <v>9</v>
      </c>
      <c r="D28" s="49">
        <v>400797.8279646</v>
      </c>
      <c r="E28" s="49">
        <v>192861.1110954</v>
      </c>
      <c r="F28" s="49">
        <v>0</v>
      </c>
      <c r="G28" s="49">
        <v>0</v>
      </c>
      <c r="H28" s="49">
        <v>71772.286733399989</v>
      </c>
      <c r="I28" s="49">
        <v>86171.161124399994</v>
      </c>
      <c r="J28" s="49">
        <v>13992.416532599998</v>
      </c>
      <c r="K28" s="49">
        <v>37527.164591399996</v>
      </c>
      <c r="L28" s="49">
        <v>98660.312124000004</v>
      </c>
      <c r="M28" s="49">
        <v>0</v>
      </c>
      <c r="N28" s="49">
        <v>0</v>
      </c>
      <c r="O28" s="49">
        <f t="shared" si="1"/>
        <v>901782.28016579989</v>
      </c>
      <c r="P28" s="10" t="s">
        <v>9</v>
      </c>
      <c r="Q28" s="12">
        <f t="shared" si="5"/>
        <v>764091.53791740001</v>
      </c>
      <c r="R28" s="9">
        <f t="shared" si="2"/>
        <v>114613.73068761</v>
      </c>
      <c r="S28" s="9">
        <f t="shared" si="3"/>
        <v>58070.956881722399</v>
      </c>
      <c r="T28" s="9">
        <f t="shared" si="4"/>
        <v>61127.323033392</v>
      </c>
      <c r="U28" s="33">
        <f t="shared" si="0"/>
        <v>233812.01060272439</v>
      </c>
    </row>
    <row r="29" spans="2:21" ht="17.25" customHeight="1" x14ac:dyDescent="0.2">
      <c r="B29" s="18" t="s">
        <v>48</v>
      </c>
      <c r="C29" s="11" t="s">
        <v>14</v>
      </c>
      <c r="D29" s="49">
        <v>400797.8279646</v>
      </c>
      <c r="E29" s="49">
        <v>192861.1110954</v>
      </c>
      <c r="F29" s="49">
        <v>0</v>
      </c>
      <c r="G29" s="49">
        <v>0</v>
      </c>
      <c r="H29" s="49">
        <v>71772.286733399989</v>
      </c>
      <c r="I29" s="49">
        <v>80159.146564199997</v>
      </c>
      <c r="J29" s="49">
        <v>13992.416532599998</v>
      </c>
      <c r="K29" s="49">
        <v>37527.164591399996</v>
      </c>
      <c r="L29" s="49">
        <v>98660.312124000004</v>
      </c>
      <c r="M29" s="49">
        <v>0</v>
      </c>
      <c r="N29" s="49">
        <v>0</v>
      </c>
      <c r="O29" s="49">
        <f t="shared" si="1"/>
        <v>895770.26560559985</v>
      </c>
      <c r="P29" s="10" t="s">
        <v>14</v>
      </c>
      <c r="Q29" s="12">
        <f t="shared" si="5"/>
        <v>764091.53791740001</v>
      </c>
      <c r="R29" s="9">
        <f t="shared" si="2"/>
        <v>114613.73068761</v>
      </c>
      <c r="S29" s="9">
        <f t="shared" si="3"/>
        <v>58070.956881722399</v>
      </c>
      <c r="T29" s="9">
        <f t="shared" si="4"/>
        <v>61127.323033392</v>
      </c>
      <c r="U29" s="33">
        <f t="shared" si="0"/>
        <v>233812.01060272439</v>
      </c>
    </row>
    <row r="30" spans="2:21" ht="17.25" customHeight="1" x14ac:dyDescent="0.2">
      <c r="B30" s="18" t="s">
        <v>47</v>
      </c>
      <c r="C30" s="11" t="s">
        <v>10</v>
      </c>
      <c r="D30" s="49">
        <v>371135.83244760003</v>
      </c>
      <c r="E30" s="49">
        <v>154909.67992499997</v>
      </c>
      <c r="F30" s="49">
        <v>0</v>
      </c>
      <c r="G30" s="49">
        <v>0</v>
      </c>
      <c r="H30" s="49">
        <v>71772.286733399989</v>
      </c>
      <c r="I30" s="49">
        <v>79794.591577799991</v>
      </c>
      <c r="J30" s="49">
        <v>10949.220453599999</v>
      </c>
      <c r="K30" s="49">
        <v>29101.544603999999</v>
      </c>
      <c r="L30" s="49">
        <v>84961.21569539998</v>
      </c>
      <c r="M30" s="49">
        <v>0</v>
      </c>
      <c r="N30" s="49">
        <v>0</v>
      </c>
      <c r="O30" s="49">
        <f t="shared" si="1"/>
        <v>802624.37143680011</v>
      </c>
      <c r="P30" s="10" t="s">
        <v>10</v>
      </c>
      <c r="Q30" s="12">
        <f t="shared" si="5"/>
        <v>682779.01480140002</v>
      </c>
      <c r="R30" s="9">
        <f t="shared" si="2"/>
        <v>102416.85222021</v>
      </c>
      <c r="S30" s="9">
        <f t="shared" si="3"/>
        <v>51891.205124906402</v>
      </c>
      <c r="T30" s="9">
        <f t="shared" si="4"/>
        <v>54622.321184111999</v>
      </c>
      <c r="U30" s="33">
        <f t="shared" si="0"/>
        <v>208930.37852922839</v>
      </c>
    </row>
    <row r="31" spans="2:21" ht="17.25" customHeight="1" x14ac:dyDescent="0.2">
      <c r="B31" s="18" t="s">
        <v>48</v>
      </c>
      <c r="C31" s="11" t="s">
        <v>15</v>
      </c>
      <c r="D31" s="49">
        <v>371135.83244760003</v>
      </c>
      <c r="E31" s="49">
        <v>154909.67992499997</v>
      </c>
      <c r="F31" s="49">
        <v>0</v>
      </c>
      <c r="G31" s="49">
        <v>0</v>
      </c>
      <c r="H31" s="49">
        <v>71772.286733399989</v>
      </c>
      <c r="I31" s="49">
        <v>74226.747460800005</v>
      </c>
      <c r="J31" s="49">
        <v>10949.220453599999</v>
      </c>
      <c r="K31" s="49">
        <v>29101.544603999999</v>
      </c>
      <c r="L31" s="49">
        <v>84961.21569539998</v>
      </c>
      <c r="M31" s="49">
        <v>0</v>
      </c>
      <c r="N31" s="49">
        <v>0</v>
      </c>
      <c r="O31" s="49">
        <f t="shared" si="1"/>
        <v>797056.52731980011</v>
      </c>
      <c r="P31" s="10" t="s">
        <v>15</v>
      </c>
      <c r="Q31" s="12">
        <f t="shared" si="5"/>
        <v>682779.01480140002</v>
      </c>
      <c r="R31" s="9">
        <f t="shared" si="2"/>
        <v>102416.85222021</v>
      </c>
      <c r="S31" s="9">
        <f t="shared" si="3"/>
        <v>51891.205124906402</v>
      </c>
      <c r="T31" s="9">
        <f t="shared" si="4"/>
        <v>54622.321184111999</v>
      </c>
      <c r="U31" s="33">
        <f t="shared" si="0"/>
        <v>208930.37852922839</v>
      </c>
    </row>
    <row r="32" spans="2:21" ht="17.25" customHeight="1" x14ac:dyDescent="0.2">
      <c r="B32" s="18" t="s">
        <v>47</v>
      </c>
      <c r="C32" s="11" t="s">
        <v>11</v>
      </c>
      <c r="D32" s="49">
        <v>343579.45624859992</v>
      </c>
      <c r="E32" s="49">
        <v>152138.852514</v>
      </c>
      <c r="F32" s="49">
        <v>0</v>
      </c>
      <c r="G32" s="49">
        <v>0</v>
      </c>
      <c r="H32" s="49">
        <v>71772.286733399989</v>
      </c>
      <c r="I32" s="49">
        <v>73869.525477000003</v>
      </c>
      <c r="J32" s="49">
        <v>10635.996485400001</v>
      </c>
      <c r="K32" s="49">
        <v>28343.1026208</v>
      </c>
      <c r="L32" s="49">
        <v>89511.867594599986</v>
      </c>
      <c r="M32" s="49">
        <v>0</v>
      </c>
      <c r="N32" s="49">
        <v>0</v>
      </c>
      <c r="O32" s="49">
        <f t="shared" si="1"/>
        <v>769851.08767379995</v>
      </c>
      <c r="P32" s="10" t="s">
        <v>11</v>
      </c>
      <c r="Q32" s="12">
        <f t="shared" si="5"/>
        <v>657002.46309059986</v>
      </c>
      <c r="R32" s="9">
        <f t="shared" si="2"/>
        <v>98550.369463589974</v>
      </c>
      <c r="S32" s="9">
        <f t="shared" si="3"/>
        <v>49932.187194885591</v>
      </c>
      <c r="T32" s="9">
        <f t="shared" si="4"/>
        <v>52560.197047247988</v>
      </c>
      <c r="U32" s="33">
        <f t="shared" si="0"/>
        <v>201042.75370572356</v>
      </c>
    </row>
    <row r="33" spans="2:21" ht="17.25" customHeight="1" x14ac:dyDescent="0.2">
      <c r="B33" s="18" t="s">
        <v>48</v>
      </c>
      <c r="C33" s="11" t="s">
        <v>16</v>
      </c>
      <c r="D33" s="49">
        <v>343579.45624859992</v>
      </c>
      <c r="E33" s="49">
        <v>152138.852514</v>
      </c>
      <c r="F33" s="49">
        <v>0</v>
      </c>
      <c r="G33" s="49">
        <v>0</v>
      </c>
      <c r="H33" s="49">
        <v>71772.286733399989</v>
      </c>
      <c r="I33" s="49">
        <v>68715.472220999989</v>
      </c>
      <c r="J33" s="49">
        <v>10635.996485400001</v>
      </c>
      <c r="K33" s="49">
        <v>28343.1026208</v>
      </c>
      <c r="L33" s="49">
        <v>89511.867594599986</v>
      </c>
      <c r="M33" s="49">
        <v>0</v>
      </c>
      <c r="N33" s="49">
        <v>0</v>
      </c>
      <c r="O33" s="49">
        <f t="shared" si="1"/>
        <v>764697.03441779991</v>
      </c>
      <c r="P33" s="10" t="s">
        <v>16</v>
      </c>
      <c r="Q33" s="12">
        <f t="shared" si="5"/>
        <v>657002.46309059986</v>
      </c>
      <c r="R33" s="9">
        <f t="shared" si="2"/>
        <v>98550.369463589974</v>
      </c>
      <c r="S33" s="9">
        <f t="shared" si="3"/>
        <v>49932.187194885591</v>
      </c>
      <c r="T33" s="9">
        <f t="shared" si="4"/>
        <v>52560.197047247988</v>
      </c>
      <c r="U33" s="33">
        <f t="shared" si="0"/>
        <v>201042.75370572356</v>
      </c>
    </row>
    <row r="34" spans="2:21" ht="17.25" customHeight="1" x14ac:dyDescent="0.2">
      <c r="B34" s="18" t="s">
        <v>49</v>
      </c>
      <c r="C34" s="11" t="s">
        <v>12</v>
      </c>
      <c r="D34" s="49">
        <v>318138.12751379993</v>
      </c>
      <c r="E34" s="49">
        <v>117628.69470659998</v>
      </c>
      <c r="F34" s="49">
        <v>0</v>
      </c>
      <c r="G34" s="49">
        <v>0</v>
      </c>
      <c r="H34" s="49">
        <v>71772.286733399989</v>
      </c>
      <c r="I34" s="49">
        <v>68400.153109199993</v>
      </c>
      <c r="J34" s="49">
        <v>7626.3227040000002</v>
      </c>
      <c r="K34" s="49">
        <v>20426.602528200001</v>
      </c>
      <c r="L34" s="49">
        <v>83274.6250974</v>
      </c>
      <c r="M34" s="49">
        <v>0</v>
      </c>
      <c r="N34" s="49">
        <v>0</v>
      </c>
      <c r="O34" s="49">
        <f t="shared" si="1"/>
        <v>687266.8123926</v>
      </c>
      <c r="P34" s="10" t="s">
        <v>12</v>
      </c>
      <c r="Q34" s="12">
        <f t="shared" si="5"/>
        <v>590813.73405119998</v>
      </c>
      <c r="R34" s="9">
        <f t="shared" si="2"/>
        <v>88622.060107679994</v>
      </c>
      <c r="S34" s="9">
        <f t="shared" si="3"/>
        <v>44901.843787891201</v>
      </c>
      <c r="T34" s="9">
        <f t="shared" si="4"/>
        <v>47265.098724096002</v>
      </c>
      <c r="U34" s="33">
        <f t="shared" si="0"/>
        <v>180789.00261966718</v>
      </c>
    </row>
    <row r="35" spans="2:21" ht="17.25" customHeight="1" x14ac:dyDescent="0.2">
      <c r="B35" s="18" t="s">
        <v>50</v>
      </c>
      <c r="C35" s="11" t="s">
        <v>17</v>
      </c>
      <c r="D35" s="49">
        <v>318138.12751379993</v>
      </c>
      <c r="E35" s="49">
        <v>117628.69470659998</v>
      </c>
      <c r="F35" s="49">
        <v>0</v>
      </c>
      <c r="G35" s="49">
        <v>0</v>
      </c>
      <c r="H35" s="49">
        <v>71772.286733399989</v>
      </c>
      <c r="I35" s="49">
        <v>63627.415988399996</v>
      </c>
      <c r="J35" s="49">
        <v>7626.3227040000002</v>
      </c>
      <c r="K35" s="49">
        <v>20426.602528200001</v>
      </c>
      <c r="L35" s="49">
        <v>83274.6250974</v>
      </c>
      <c r="M35" s="49">
        <v>0</v>
      </c>
      <c r="N35" s="49">
        <v>0</v>
      </c>
      <c r="O35" s="49">
        <f t="shared" si="1"/>
        <v>682494.07527180004</v>
      </c>
      <c r="P35" s="10" t="s">
        <v>17</v>
      </c>
      <c r="Q35" s="12">
        <f t="shared" si="5"/>
        <v>590813.73405119998</v>
      </c>
      <c r="R35" s="9">
        <f t="shared" si="2"/>
        <v>88622.060107679994</v>
      </c>
      <c r="S35" s="9">
        <f t="shared" si="3"/>
        <v>44901.843787891201</v>
      </c>
      <c r="T35" s="9">
        <f t="shared" si="4"/>
        <v>47265.098724096002</v>
      </c>
      <c r="U35" s="33">
        <f t="shared" si="0"/>
        <v>180789.00261966718</v>
      </c>
    </row>
    <row r="36" spans="2:21" ht="17.25" customHeight="1" x14ac:dyDescent="0.2">
      <c r="B36" s="18" t="s">
        <v>49</v>
      </c>
      <c r="C36" s="11" t="s">
        <v>13</v>
      </c>
      <c r="D36" s="49">
        <v>294580.33287539997</v>
      </c>
      <c r="E36" s="49">
        <v>113916.10024739998</v>
      </c>
      <c r="F36" s="49">
        <v>0</v>
      </c>
      <c r="G36" s="49">
        <v>0</v>
      </c>
      <c r="H36" s="49">
        <v>71772.286733399989</v>
      </c>
      <c r="I36" s="49">
        <v>63335.143456199992</v>
      </c>
      <c r="J36" s="49">
        <v>6895.1175875999988</v>
      </c>
      <c r="K36" s="49">
        <v>18679.2527658</v>
      </c>
      <c r="L36" s="49">
        <v>83274.6250974</v>
      </c>
      <c r="M36" s="49">
        <v>0</v>
      </c>
      <c r="N36" s="49">
        <v>0</v>
      </c>
      <c r="O36" s="49">
        <f t="shared" si="1"/>
        <v>652452.8587632</v>
      </c>
      <c r="P36" s="10" t="s">
        <v>13</v>
      </c>
      <c r="Q36" s="12">
        <f t="shared" si="5"/>
        <v>563543.34495359997</v>
      </c>
      <c r="R36" s="9">
        <f t="shared" si="2"/>
        <v>84531.501743039989</v>
      </c>
      <c r="S36" s="9">
        <f t="shared" si="3"/>
        <v>42829.294216473594</v>
      </c>
      <c r="T36" s="9">
        <f t="shared" si="4"/>
        <v>45083.467596287999</v>
      </c>
      <c r="U36" s="33">
        <f t="shared" si="0"/>
        <v>172444.26355580159</v>
      </c>
    </row>
    <row r="37" spans="2:21" ht="17.25" customHeight="1" x14ac:dyDescent="0.2">
      <c r="B37" s="18" t="s">
        <v>50</v>
      </c>
      <c r="C37" s="11" t="s">
        <v>18</v>
      </c>
      <c r="D37" s="49">
        <v>294580.33287539997</v>
      </c>
      <c r="E37" s="49">
        <v>113916.10024739998</v>
      </c>
      <c r="F37" s="49">
        <v>0</v>
      </c>
      <c r="G37" s="49">
        <v>0</v>
      </c>
      <c r="H37" s="49">
        <v>71772.286733399989</v>
      </c>
      <c r="I37" s="49">
        <v>58916.4856038</v>
      </c>
      <c r="J37" s="49">
        <v>6895.1175875999988</v>
      </c>
      <c r="K37" s="49">
        <v>18679.2527658</v>
      </c>
      <c r="L37" s="49">
        <v>83274.6250974</v>
      </c>
      <c r="M37" s="49">
        <v>0</v>
      </c>
      <c r="N37" s="49">
        <v>0</v>
      </c>
      <c r="O37" s="49">
        <f t="shared" si="1"/>
        <v>648034.20091080002</v>
      </c>
      <c r="P37" s="10" t="s">
        <v>18</v>
      </c>
      <c r="Q37" s="12">
        <f t="shared" si="5"/>
        <v>563543.34495359997</v>
      </c>
      <c r="R37" s="9">
        <f t="shared" si="2"/>
        <v>84531.501743039989</v>
      </c>
      <c r="S37" s="9">
        <f t="shared" si="3"/>
        <v>42829.294216473594</v>
      </c>
      <c r="T37" s="9">
        <f t="shared" si="4"/>
        <v>45083.467596287999</v>
      </c>
      <c r="U37" s="33">
        <f t="shared" si="0"/>
        <v>172444.26355580159</v>
      </c>
    </row>
    <row r="38" spans="2:21" ht="17.25" customHeight="1" thickBot="1" x14ac:dyDescent="0.25">
      <c r="B38" s="20" t="s">
        <v>50</v>
      </c>
      <c r="C38" s="21" t="s">
        <v>26</v>
      </c>
      <c r="D38" s="49">
        <v>275316.53504519997</v>
      </c>
      <c r="E38" s="49">
        <v>124593.9996048</v>
      </c>
      <c r="F38" s="49">
        <v>0</v>
      </c>
      <c r="G38" s="49">
        <v>0</v>
      </c>
      <c r="H38" s="49">
        <v>71772.286733399989</v>
      </c>
      <c r="I38" s="49">
        <v>55063.516523400001</v>
      </c>
      <c r="J38" s="49">
        <v>7005.1126265999992</v>
      </c>
      <c r="K38" s="49">
        <v>18936.955428599998</v>
      </c>
      <c r="L38" s="49">
        <v>86799.704204399997</v>
      </c>
      <c r="M38" s="49">
        <v>0</v>
      </c>
      <c r="N38" s="49">
        <v>0</v>
      </c>
      <c r="O38" s="49">
        <f t="shared" si="1"/>
        <v>639488.11016639986</v>
      </c>
      <c r="P38" s="22" t="s">
        <v>26</v>
      </c>
      <c r="Q38" s="12">
        <f t="shared" si="5"/>
        <v>558482.52558779996</v>
      </c>
      <c r="R38" s="9">
        <f t="shared" si="2"/>
        <v>83772.378838169985</v>
      </c>
      <c r="S38" s="9">
        <f t="shared" si="3"/>
        <v>42444.671944672795</v>
      </c>
      <c r="T38" s="9">
        <f t="shared" si="4"/>
        <v>44678.602047023996</v>
      </c>
      <c r="U38" s="33">
        <f t="shared" si="0"/>
        <v>170895.65282986677</v>
      </c>
    </row>
    <row r="39" spans="2:21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21" ht="15" x14ac:dyDescent="0.25">
      <c r="B40" s="3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21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21" x14ac:dyDescent="0.2">
      <c r="Q42" s="23"/>
    </row>
  </sheetData>
  <autoFilter ref="B4:U38" xr:uid="{00000000-0009-0000-0000-000000000000}"/>
  <mergeCells count="2">
    <mergeCell ref="B2:C2"/>
    <mergeCell ref="E2:T2"/>
  </mergeCells>
  <printOptions horizontalCentered="1" gridLines="1"/>
  <pageMargins left="0" right="0" top="0.39370078740157483" bottom="0.39370078740157483" header="0" footer="0"/>
  <pageSetup paperSize="5" scale="65" fitToHeight="0" orientation="landscape" r:id="rId1"/>
  <headerFooter alignWithMargins="0">
    <oddFooter>&amp;L&amp;Z&amp;F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J22"/>
  <sheetViews>
    <sheetView topLeftCell="A3" workbookViewId="0">
      <selection activeCell="D6" sqref="D6:F22"/>
    </sheetView>
  </sheetViews>
  <sheetFormatPr baseColWidth="10" defaultRowHeight="12.75" x14ac:dyDescent="0.2"/>
  <cols>
    <col min="3" max="3" width="7.5703125" customWidth="1"/>
    <col min="8" max="8" width="14" bestFit="1" customWidth="1"/>
  </cols>
  <sheetData>
    <row r="1" spans="4:10" ht="15" x14ac:dyDescent="0.3">
      <c r="D1" s="57" t="s">
        <v>40</v>
      </c>
      <c r="E1" s="57"/>
      <c r="F1" s="57"/>
      <c r="G1" s="57"/>
      <c r="H1" s="24"/>
      <c r="I1" s="24"/>
      <c r="J1" s="24"/>
    </row>
    <row r="2" spans="4:10" ht="15" x14ac:dyDescent="0.3">
      <c r="D2" s="31"/>
      <c r="E2" s="31"/>
      <c r="F2" s="31"/>
      <c r="G2" s="31"/>
      <c r="H2" s="24"/>
      <c r="I2" s="24"/>
      <c r="J2" s="24"/>
    </row>
    <row r="3" spans="4:10" ht="28.5" customHeight="1" x14ac:dyDescent="0.2">
      <c r="D3" s="34" t="s">
        <v>67</v>
      </c>
      <c r="E3" s="34"/>
      <c r="F3" s="34"/>
      <c r="G3" s="34"/>
      <c r="H3" s="34"/>
      <c r="I3" s="34"/>
      <c r="J3" s="34"/>
    </row>
    <row r="4" spans="4:10" ht="21.75" customHeight="1" x14ac:dyDescent="0.2">
      <c r="D4" s="35" t="s">
        <v>73</v>
      </c>
      <c r="E4" s="35"/>
      <c r="F4" s="35"/>
      <c r="G4" s="35"/>
      <c r="H4" s="35"/>
      <c r="I4" s="35"/>
      <c r="J4" s="35"/>
    </row>
    <row r="5" spans="4:10" ht="33.75" customHeight="1" x14ac:dyDescent="0.2">
      <c r="D5" s="42" t="s">
        <v>20</v>
      </c>
      <c r="E5" s="43" t="s">
        <v>41</v>
      </c>
      <c r="F5" s="43" t="s">
        <v>64</v>
      </c>
      <c r="G5" s="44" t="s">
        <v>65</v>
      </c>
      <c r="H5" s="45" t="s">
        <v>68</v>
      </c>
      <c r="I5" s="46" t="s">
        <v>69</v>
      </c>
      <c r="J5" s="46" t="s">
        <v>70</v>
      </c>
    </row>
    <row r="6" spans="4:10" ht="15.75" x14ac:dyDescent="0.25">
      <c r="D6" s="29">
        <v>3</v>
      </c>
      <c r="E6" s="8">
        <v>859513</v>
      </c>
      <c r="F6" s="8">
        <v>2527201</v>
      </c>
      <c r="G6" s="25">
        <f t="shared" ref="G6:G22" si="0">SUM(E6:F6)</f>
        <v>3386714</v>
      </c>
      <c r="H6" s="40">
        <f>ROUND(G6/190,0)</f>
        <v>17825</v>
      </c>
      <c r="I6" s="41">
        <f>ROUND(H6*1.25,0)</f>
        <v>22281</v>
      </c>
      <c r="J6" s="41">
        <f>ROUND(H6*1.5,0)</f>
        <v>26738</v>
      </c>
    </row>
    <row r="7" spans="4:10" ht="15.75" x14ac:dyDescent="0.25">
      <c r="D7" s="28">
        <v>4</v>
      </c>
      <c r="E7" s="8">
        <v>810884</v>
      </c>
      <c r="F7" s="8">
        <v>2451937</v>
      </c>
      <c r="G7" s="25">
        <f t="shared" si="0"/>
        <v>3262821</v>
      </c>
      <c r="H7" s="26">
        <f t="shared" ref="H7:H22" si="1">ROUND(G7/190,0)</f>
        <v>17173</v>
      </c>
      <c r="I7" s="27">
        <f t="shared" ref="I7:I22" si="2">ROUND(H7*1.25,0)</f>
        <v>21466</v>
      </c>
      <c r="J7" s="27">
        <f t="shared" ref="J7:J22" si="3">ROUND(H7*1.5,0)</f>
        <v>25760</v>
      </c>
    </row>
    <row r="8" spans="4:10" ht="15.75" x14ac:dyDescent="0.25">
      <c r="D8" s="29">
        <v>5</v>
      </c>
      <c r="E8" s="8">
        <v>765012</v>
      </c>
      <c r="F8" s="8">
        <v>2107381</v>
      </c>
      <c r="G8" s="25">
        <f t="shared" si="0"/>
        <v>2872393</v>
      </c>
      <c r="H8" s="26">
        <f t="shared" si="1"/>
        <v>15118</v>
      </c>
      <c r="I8" s="27">
        <f t="shared" si="2"/>
        <v>18898</v>
      </c>
      <c r="J8" s="27">
        <f t="shared" si="3"/>
        <v>22677</v>
      </c>
    </row>
    <row r="9" spans="4:10" ht="15.75" x14ac:dyDescent="0.25">
      <c r="D9" s="28">
        <v>6</v>
      </c>
      <c r="E9" s="8">
        <v>721636</v>
      </c>
      <c r="F9" s="8">
        <v>1780856</v>
      </c>
      <c r="G9" s="25">
        <f t="shared" si="0"/>
        <v>2502492</v>
      </c>
      <c r="H9" s="26">
        <f t="shared" si="1"/>
        <v>13171</v>
      </c>
      <c r="I9" s="27">
        <f t="shared" si="2"/>
        <v>16464</v>
      </c>
      <c r="J9" s="27">
        <f t="shared" si="3"/>
        <v>19757</v>
      </c>
    </row>
    <row r="10" spans="4:10" ht="15.75" x14ac:dyDescent="0.25">
      <c r="D10" s="28">
        <v>7</v>
      </c>
      <c r="E10" s="8">
        <v>674354</v>
      </c>
      <c r="F10" s="8">
        <v>1353950</v>
      </c>
      <c r="G10" s="25">
        <f t="shared" si="0"/>
        <v>2028304</v>
      </c>
      <c r="H10" s="26">
        <f t="shared" si="1"/>
        <v>10675</v>
      </c>
      <c r="I10" s="27">
        <f t="shared" si="2"/>
        <v>13344</v>
      </c>
      <c r="J10" s="27">
        <f t="shared" si="3"/>
        <v>16013</v>
      </c>
    </row>
    <row r="11" spans="4:10" ht="15.75" x14ac:dyDescent="0.25">
      <c r="D11" s="29">
        <v>8</v>
      </c>
      <c r="E11" s="8">
        <v>636117</v>
      </c>
      <c r="F11" s="8">
        <v>1059149</v>
      </c>
      <c r="G11" s="25">
        <f t="shared" si="0"/>
        <v>1695266</v>
      </c>
      <c r="H11" s="26">
        <f t="shared" si="1"/>
        <v>8922</v>
      </c>
      <c r="I11" s="27">
        <f t="shared" si="2"/>
        <v>11153</v>
      </c>
      <c r="J11" s="27">
        <f t="shared" si="3"/>
        <v>13383</v>
      </c>
    </row>
    <row r="12" spans="4:10" ht="15.75" x14ac:dyDescent="0.25">
      <c r="D12" s="28">
        <v>9</v>
      </c>
      <c r="E12" s="8">
        <v>588940</v>
      </c>
      <c r="F12" s="8">
        <v>813828</v>
      </c>
      <c r="G12" s="25">
        <f t="shared" si="0"/>
        <v>1402768</v>
      </c>
      <c r="H12" s="26">
        <f t="shared" si="1"/>
        <v>7383</v>
      </c>
      <c r="I12" s="27">
        <f t="shared" si="2"/>
        <v>9229</v>
      </c>
      <c r="J12" s="27">
        <f t="shared" si="3"/>
        <v>11075</v>
      </c>
    </row>
    <row r="13" spans="4:10" ht="15.75" x14ac:dyDescent="0.25">
      <c r="D13" s="28">
        <v>10</v>
      </c>
      <c r="E13" s="8">
        <v>545354</v>
      </c>
      <c r="F13" s="8">
        <v>615163</v>
      </c>
      <c r="G13" s="25">
        <f t="shared" si="0"/>
        <v>1160517</v>
      </c>
      <c r="H13" s="26">
        <f t="shared" si="1"/>
        <v>6108</v>
      </c>
      <c r="I13" s="27">
        <f t="shared" si="2"/>
        <v>7635</v>
      </c>
      <c r="J13" s="27">
        <f t="shared" si="3"/>
        <v>9162</v>
      </c>
    </row>
    <row r="14" spans="4:10" ht="15.75" x14ac:dyDescent="0.25">
      <c r="D14" s="29">
        <v>11</v>
      </c>
      <c r="E14" s="8">
        <v>504991</v>
      </c>
      <c r="F14" s="8">
        <v>464824</v>
      </c>
      <c r="G14" s="25">
        <f t="shared" si="0"/>
        <v>969815</v>
      </c>
      <c r="H14" s="26">
        <f t="shared" si="1"/>
        <v>5104</v>
      </c>
      <c r="I14" s="27">
        <f t="shared" si="2"/>
        <v>6380</v>
      </c>
      <c r="J14" s="27">
        <f t="shared" si="3"/>
        <v>7656</v>
      </c>
    </row>
    <row r="15" spans="4:10" ht="15.75" x14ac:dyDescent="0.25">
      <c r="D15" s="28">
        <v>12</v>
      </c>
      <c r="E15" s="8">
        <v>467585</v>
      </c>
      <c r="F15" s="8">
        <v>343100</v>
      </c>
      <c r="G15" s="25">
        <f t="shared" si="0"/>
        <v>810685</v>
      </c>
      <c r="H15" s="26">
        <f t="shared" si="1"/>
        <v>4267</v>
      </c>
      <c r="I15" s="27">
        <f t="shared" si="2"/>
        <v>5334</v>
      </c>
      <c r="J15" s="27">
        <f t="shared" si="3"/>
        <v>6401</v>
      </c>
    </row>
    <row r="16" spans="4:10" ht="15.75" x14ac:dyDescent="0.25">
      <c r="D16" s="28">
        <v>13</v>
      </c>
      <c r="E16" s="8">
        <v>432932</v>
      </c>
      <c r="F16" s="8">
        <v>255317</v>
      </c>
      <c r="G16" s="25">
        <f t="shared" si="0"/>
        <v>688249</v>
      </c>
      <c r="H16" s="26">
        <f t="shared" si="1"/>
        <v>3622</v>
      </c>
      <c r="I16" s="27">
        <f t="shared" si="2"/>
        <v>4528</v>
      </c>
      <c r="J16" s="27">
        <f t="shared" si="3"/>
        <v>5433</v>
      </c>
    </row>
    <row r="17" spans="4:10" ht="15.75" x14ac:dyDescent="0.25">
      <c r="D17" s="29">
        <v>14</v>
      </c>
      <c r="E17" s="8">
        <v>400798</v>
      </c>
      <c r="F17" s="8">
        <v>192861</v>
      </c>
      <c r="G17" s="25">
        <f t="shared" si="0"/>
        <v>593659</v>
      </c>
      <c r="H17" s="26">
        <f t="shared" si="1"/>
        <v>3125</v>
      </c>
      <c r="I17" s="27">
        <f t="shared" si="2"/>
        <v>3906</v>
      </c>
      <c r="J17" s="27">
        <f t="shared" si="3"/>
        <v>4688</v>
      </c>
    </row>
    <row r="18" spans="4:10" ht="15.75" x14ac:dyDescent="0.25">
      <c r="D18" s="28">
        <v>15</v>
      </c>
      <c r="E18" s="8">
        <v>371136</v>
      </c>
      <c r="F18" s="8">
        <v>154910</v>
      </c>
      <c r="G18" s="25">
        <f t="shared" si="0"/>
        <v>526046</v>
      </c>
      <c r="H18" s="26">
        <f t="shared" si="1"/>
        <v>2769</v>
      </c>
      <c r="I18" s="27">
        <f t="shared" si="2"/>
        <v>3461</v>
      </c>
      <c r="J18" s="27">
        <f t="shared" si="3"/>
        <v>4154</v>
      </c>
    </row>
    <row r="19" spans="4:10" ht="15.75" x14ac:dyDescent="0.25">
      <c r="D19" s="28">
        <v>16</v>
      </c>
      <c r="E19" s="8">
        <v>343579</v>
      </c>
      <c r="F19" s="8">
        <v>152139</v>
      </c>
      <c r="G19" s="25">
        <f t="shared" si="0"/>
        <v>495718</v>
      </c>
      <c r="H19" s="26">
        <f t="shared" si="1"/>
        <v>2609</v>
      </c>
      <c r="I19" s="27">
        <f t="shared" si="2"/>
        <v>3261</v>
      </c>
      <c r="J19" s="27">
        <f t="shared" si="3"/>
        <v>3914</v>
      </c>
    </row>
    <row r="20" spans="4:10" ht="15.75" x14ac:dyDescent="0.25">
      <c r="D20" s="29">
        <v>17</v>
      </c>
      <c r="E20" s="8">
        <v>318138</v>
      </c>
      <c r="F20" s="8">
        <v>117629</v>
      </c>
      <c r="G20" s="25">
        <f t="shared" si="0"/>
        <v>435767</v>
      </c>
      <c r="H20" s="26">
        <f t="shared" si="1"/>
        <v>2294</v>
      </c>
      <c r="I20" s="27">
        <f t="shared" si="2"/>
        <v>2868</v>
      </c>
      <c r="J20" s="27">
        <f t="shared" si="3"/>
        <v>3441</v>
      </c>
    </row>
    <row r="21" spans="4:10" ht="15.75" x14ac:dyDescent="0.25">
      <c r="D21" s="28">
        <v>18</v>
      </c>
      <c r="E21" s="8">
        <v>294580</v>
      </c>
      <c r="F21" s="8">
        <v>113916</v>
      </c>
      <c r="G21" s="25">
        <f t="shared" si="0"/>
        <v>408496</v>
      </c>
      <c r="H21" s="26">
        <f t="shared" si="1"/>
        <v>2150</v>
      </c>
      <c r="I21" s="27">
        <f t="shared" si="2"/>
        <v>2688</v>
      </c>
      <c r="J21" s="27">
        <f t="shared" si="3"/>
        <v>3225</v>
      </c>
    </row>
    <row r="22" spans="4:10" ht="15.75" x14ac:dyDescent="0.25">
      <c r="D22" s="28">
        <v>19</v>
      </c>
      <c r="E22" s="8">
        <v>275317</v>
      </c>
      <c r="F22" s="8">
        <v>124594</v>
      </c>
      <c r="G22" s="25">
        <f t="shared" si="0"/>
        <v>399911</v>
      </c>
      <c r="H22" s="26">
        <f t="shared" si="1"/>
        <v>2105</v>
      </c>
      <c r="I22" s="27">
        <f t="shared" si="2"/>
        <v>2631</v>
      </c>
      <c r="J22" s="27">
        <f t="shared" si="3"/>
        <v>3158</v>
      </c>
    </row>
  </sheetData>
  <mergeCells count="1">
    <mergeCell ref="D1:G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REMUNERACIONES  Nº 1</vt:lpstr>
      <vt:lpstr>TABLA HORAS EXTRAS 2025</vt:lpstr>
    </vt:vector>
  </TitlesOfParts>
  <Company>Municipalidad de Conchali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jose6</cp:lastModifiedBy>
  <cp:lastPrinted>2025-01-30T12:44:57Z</cp:lastPrinted>
  <dcterms:created xsi:type="dcterms:W3CDTF">1999-10-01T19:12:07Z</dcterms:created>
  <dcterms:modified xsi:type="dcterms:W3CDTF">2025-02-03T16:55:51Z</dcterms:modified>
</cp:coreProperties>
</file>