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5" windowWidth="9135" windowHeight="4710" tabRatio="562"/>
  </bookViews>
  <sheets>
    <sheet name="PAGO MES" sheetId="9" r:id="rId1"/>
  </sheets>
  <calcPr calcId="144525"/>
</workbook>
</file>

<file path=xl/calcChain.xml><?xml version="1.0" encoding="utf-8"?>
<calcChain xmlns="http://schemas.openxmlformats.org/spreadsheetml/2006/main">
  <c r="E14" i="9" l="1"/>
  <c r="F14" i="9" s="1"/>
  <c r="G14" i="9" s="1"/>
  <c r="E15" i="9"/>
  <c r="F15" i="9" s="1"/>
  <c r="G15" i="9" s="1"/>
  <c r="E16" i="9"/>
  <c r="F16" i="9" s="1"/>
  <c r="G16" i="9" s="1"/>
  <c r="E17" i="9"/>
  <c r="F17" i="9" s="1"/>
  <c r="G17" i="9" s="1"/>
  <c r="E18" i="9"/>
  <c r="F18" i="9" s="1"/>
  <c r="G18" i="9" s="1"/>
  <c r="E19" i="9"/>
  <c r="F19" i="9" s="1"/>
  <c r="G19" i="9" s="1"/>
  <c r="E20" i="9"/>
  <c r="F20" i="9" s="1"/>
  <c r="G20" i="9" s="1"/>
  <c r="E13" i="9"/>
  <c r="F13" i="9" s="1"/>
  <c r="N21" i="9"/>
  <c r="M14" i="9"/>
  <c r="A8" i="9"/>
  <c r="I14" i="9"/>
  <c r="Q21" i="9"/>
  <c r="R19" i="9"/>
  <c r="R18" i="9"/>
  <c r="R17" i="9"/>
  <c r="R16" i="9"/>
  <c r="R15" i="9"/>
  <c r="R13" i="9"/>
  <c r="I21" i="9"/>
  <c r="M21" i="9"/>
  <c r="G13" i="9" l="1"/>
  <c r="G21" i="9" s="1"/>
  <c r="F21" i="9"/>
  <c r="R20" i="9"/>
  <c r="E21" i="9"/>
  <c r="K14" i="9"/>
  <c r="O14" i="9"/>
  <c r="O21" i="9" s="1"/>
  <c r="P14" i="9" l="1"/>
  <c r="K21" i="9"/>
  <c r="P21" i="9" l="1"/>
  <c r="R22" i="9" s="1"/>
  <c r="R14" i="9"/>
  <c r="R21" i="9" s="1"/>
</calcChain>
</file>

<file path=xl/sharedStrings.xml><?xml version="1.0" encoding="utf-8"?>
<sst xmlns="http://schemas.openxmlformats.org/spreadsheetml/2006/main" count="39" uniqueCount="35">
  <si>
    <t>Secretaria Municipal</t>
  </si>
  <si>
    <t>Nº</t>
  </si>
  <si>
    <t>NOMBRE</t>
  </si>
  <si>
    <t>ARAVENA MENDEZ HECTOR</t>
  </si>
  <si>
    <t>GUAJARDO SILVA MARIA</t>
  </si>
  <si>
    <t>SUB TOTAL</t>
  </si>
  <si>
    <t>A.CH.S.</t>
  </si>
  <si>
    <t>CARVACHO RIVERA RUBEN</t>
  </si>
  <si>
    <t>SAA CARRASCO ALEJANDRA</t>
  </si>
  <si>
    <t>APV</t>
  </si>
  <si>
    <t>TOTAL
A PAGAR</t>
  </si>
  <si>
    <t>TOTAL
DECRETO</t>
  </si>
  <si>
    <t>UF AL ULTIMO DÍA DEL MES</t>
  </si>
  <si>
    <t>Nª DE UTM</t>
  </si>
  <si>
    <t>CASTILLO ASTUDILLO ALBERTO</t>
  </si>
  <si>
    <t>HOFFMANN OPAZO TOMAS</t>
  </si>
  <si>
    <t>MONTERO RIVEROS RICARDO</t>
  </si>
  <si>
    <t>RODRIGUEZ GOMEZ PAULINA</t>
  </si>
  <si>
    <t>PREVISION</t>
  </si>
  <si>
    <t>SALUD</t>
  </si>
  <si>
    <t>Institucion</t>
  </si>
  <si>
    <t>Valor</t>
  </si>
  <si>
    <t>SIS</t>
  </si>
  <si>
    <t>Fonasa</t>
  </si>
  <si>
    <t>ING</t>
  </si>
  <si>
    <t>OTROS
DCTOS.</t>
  </si>
  <si>
    <t>VALOR
 A PAGAR</t>
  </si>
  <si>
    <t>CUOTAS 
OTROS
DSCTOS.</t>
  </si>
  <si>
    <t>TOTAL
DESCTOS
PREVIS.</t>
  </si>
  <si>
    <t>Afp Capital</t>
  </si>
  <si>
    <t>Dirección de Administración y Finanzas
Departamento  de Personal y Remuneraciones</t>
  </si>
  <si>
    <t>Ahorro</t>
  </si>
  <si>
    <t>BEATRIZ FLORES VALLEJOS
HABILITADA
REMUNERACIONES (s)</t>
  </si>
  <si>
    <t>viza</t>
  </si>
  <si>
    <t>Certificado del 30 de enero del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</si>
</sst>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\ * #,##0_ ;_ &quot;$&quot;\ * \-#,##0_ ;_ &quot;$&quot;\ * &quot;-&quot;_ ;_ @_ "/>
    <numFmt numFmtId="191" formatCode="&quot;Pago Asignación Concejales&quot;\ mmmm\ &quot;del&quot;\ yyyy"/>
    <numFmt numFmtId="192" formatCode="&quot;U.T.M. de &quot;mmmm\ &quot;del&quot;\ yyyy"/>
    <numFmt numFmtId="194" formatCode="&quot;CONCHALI, &quot;d\ &quot;de&quot;\ mmmm\ &quot;del&quot;\ yyyy"/>
    <numFmt numFmtId="198" formatCode="_ &quot;$&quot;\ * #,##0.00_ ;_ &quot;$&quot;\ * \-#,##0.00_ ;_ &quot;$&quot;\ * &quot;-&quot;_ ;_ @_ 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38" fontId="2" fillId="0" borderId="0" xfId="0" applyNumberFormat="1" applyFont="1"/>
    <xf numFmtId="0" fontId="5" fillId="0" borderId="0" xfId="0" applyFont="1" applyAlignment="1">
      <alignment horizontal="center"/>
    </xf>
    <xf numFmtId="38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38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8" fontId="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8" fontId="5" fillId="0" borderId="0" xfId="0" applyNumberFormat="1" applyFont="1" applyAlignment="1"/>
    <xf numFmtId="38" fontId="2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1" fillId="0" borderId="0" xfId="0" applyFont="1" applyAlignment="1">
      <alignment horizontal="left"/>
    </xf>
    <xf numFmtId="0" fontId="7" fillId="0" borderId="0" xfId="0" applyFont="1"/>
    <xf numFmtId="198" fontId="1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8" fontId="2" fillId="2" borderId="1" xfId="0" applyNumberFormat="1" applyFont="1" applyFill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38" fontId="2" fillId="0" borderId="1" xfId="0" applyNumberFormat="1" applyFont="1" applyFill="1" applyBorder="1" applyAlignment="1">
      <alignment horizontal="right"/>
    </xf>
    <xf numFmtId="16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92" fontId="1" fillId="0" borderId="0" xfId="0" applyNumberFormat="1" applyFont="1" applyAlignment="1">
      <alignment horizontal="left"/>
    </xf>
    <xf numFmtId="42" fontId="1" fillId="0" borderId="0" xfId="0" applyNumberFormat="1" applyFont="1" applyAlignment="1">
      <alignment horizontal="center"/>
    </xf>
    <xf numFmtId="19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8" fontId="1" fillId="0" borderId="5" xfId="0" applyNumberFormat="1" applyFont="1" applyBorder="1" applyAlignment="1">
      <alignment horizontal="center" wrapText="1"/>
    </xf>
    <xf numFmtId="38" fontId="1" fillId="0" borderId="4" xfId="0" applyNumberFormat="1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94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198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238125</xdr:colOff>
      <xdr:row>0</xdr:row>
      <xdr:rowOff>0</xdr:rowOff>
    </xdr:to>
    <xdr:sp macro="" textlink="">
      <xdr:nvSpPr>
        <xdr:cNvPr id="30721" name="AutoShape 1" descr="ESCUDO"/>
        <xdr:cNvSpPr>
          <a:spLocks noChangeAspect="1" noChangeArrowheads="1"/>
        </xdr:cNvSpPr>
      </xdr:nvSpPr>
      <xdr:spPr bwMode="auto">
        <a:xfrm>
          <a:off x="57150" y="0"/>
          <a:ext cx="495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200025</xdr:colOff>
      <xdr:row>1</xdr:row>
      <xdr:rowOff>28575</xdr:rowOff>
    </xdr:to>
    <xdr:pic>
      <xdr:nvPicPr>
        <xdr:cNvPr id="30722" name="Picture 2" descr="LOGO-UNICO-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238125</xdr:colOff>
      <xdr:row>0</xdr:row>
      <xdr:rowOff>0</xdr:rowOff>
    </xdr:to>
    <xdr:sp macro="" textlink="">
      <xdr:nvSpPr>
        <xdr:cNvPr id="30723" name="AutoShape 1" descr="ESCUDO"/>
        <xdr:cNvSpPr>
          <a:spLocks noChangeAspect="1" noChangeArrowheads="1"/>
        </xdr:cNvSpPr>
      </xdr:nvSpPr>
      <xdr:spPr bwMode="auto">
        <a:xfrm>
          <a:off x="57150" y="0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200025</xdr:colOff>
      <xdr:row>1</xdr:row>
      <xdr:rowOff>28575</xdr:rowOff>
    </xdr:to>
    <xdr:pic>
      <xdr:nvPicPr>
        <xdr:cNvPr id="30724" name="Picture 2" descr="LOGO-UNICO-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pane xSplit="2" ySplit="12" topLeftCell="C19" activePane="bottomRight" state="frozen"/>
      <selection pane="topRight" activeCell="C1" sqref="C1"/>
      <selection pane="bottomLeft" activeCell="A13" sqref="A13"/>
      <selection pane="bottomRight" activeCell="C15" sqref="C15"/>
    </sheetView>
  </sheetViews>
  <sheetFormatPr baseColWidth="10" defaultRowHeight="12.75" x14ac:dyDescent="0.2"/>
  <cols>
    <col min="1" max="1" width="4.7109375" style="3" customWidth="1"/>
    <col min="2" max="2" width="31.85546875" style="3" customWidth="1"/>
    <col min="3" max="3" width="15.5703125" style="3" customWidth="1"/>
    <col min="4" max="4" width="8.28515625" style="3" customWidth="1"/>
    <col min="5" max="7" width="12.7109375" style="4" customWidth="1"/>
    <col min="8" max="8" width="10.7109375" style="3" bestFit="1" customWidth="1"/>
    <col min="9" max="9" width="8.5703125" style="3" customWidth="1"/>
    <col min="10" max="10" width="10.7109375" style="3" bestFit="1" customWidth="1"/>
    <col min="11" max="11" width="8.5703125" style="3" customWidth="1"/>
    <col min="12" max="12" width="10.5703125" style="3" customWidth="1"/>
    <col min="13" max="14" width="9.5703125" style="3" customWidth="1"/>
    <col min="15" max="15" width="7.42578125" style="3" bestFit="1" customWidth="1"/>
    <col min="16" max="16" width="10.42578125" style="3" bestFit="1" customWidth="1"/>
    <col min="17" max="17" width="11.42578125" style="3"/>
    <col min="18" max="18" width="11.7109375" style="3" bestFit="1" customWidth="1"/>
    <col min="19" max="16384" width="11.42578125" style="3"/>
  </cols>
  <sheetData>
    <row r="1" spans="1:19" ht="49.5" customHeight="1" x14ac:dyDescent="0.2">
      <c r="A1" s="21"/>
      <c r="B1" s="2"/>
    </row>
    <row r="2" spans="1:19" ht="28.5" customHeight="1" x14ac:dyDescent="0.2">
      <c r="A2" s="38" t="s">
        <v>30</v>
      </c>
      <c r="B2" s="38"/>
      <c r="C2" s="38"/>
    </row>
    <row r="3" spans="1:19" ht="13.5" customHeight="1" x14ac:dyDescent="0.2">
      <c r="A3" s="22"/>
      <c r="B3" s="22"/>
    </row>
    <row r="4" spans="1:19" s="23" customFormat="1" ht="20.100000000000001" customHeight="1" x14ac:dyDescent="0.25">
      <c r="A4" s="42">
        <v>40909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23" customFormat="1" ht="19.5" customHeight="1" x14ac:dyDescent="0.25">
      <c r="A5" s="42" t="s">
        <v>34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s="23" customFormat="1" ht="20.100000000000001" customHeight="1" x14ac:dyDescent="0.25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s="1" customFormat="1" ht="12.75" customHeight="1" x14ac:dyDescent="0.2">
      <c r="A7" s="5"/>
      <c r="B7" s="5"/>
      <c r="C7" s="5"/>
      <c r="D7" s="5"/>
      <c r="E7" s="6"/>
      <c r="F7" s="6"/>
      <c r="G7" s="6"/>
    </row>
    <row r="8" spans="1:19" s="1" customFormat="1" ht="18.75" customHeight="1" x14ac:dyDescent="0.2">
      <c r="A8" s="40">
        <f>A4</f>
        <v>40909</v>
      </c>
      <c r="B8" s="40"/>
      <c r="C8" s="41">
        <v>39138</v>
      </c>
      <c r="D8" s="41"/>
      <c r="E8" s="6"/>
      <c r="F8" s="6"/>
      <c r="G8" s="6"/>
    </row>
    <row r="9" spans="1:19" ht="18" customHeight="1" x14ac:dyDescent="0.2">
      <c r="A9" s="52" t="s">
        <v>12</v>
      </c>
      <c r="B9" s="52"/>
      <c r="C9" s="53">
        <v>22408.36</v>
      </c>
      <c r="D9" s="53"/>
    </row>
    <row r="10" spans="1:19" ht="13.5" customHeight="1" x14ac:dyDescent="0.2">
      <c r="A10" s="7"/>
      <c r="B10" s="7"/>
      <c r="C10" s="24"/>
      <c r="D10" s="24"/>
    </row>
    <row r="11" spans="1:19" s="27" customFormat="1" ht="49.5" customHeight="1" x14ac:dyDescent="0.2">
      <c r="A11" s="54" t="s">
        <v>1</v>
      </c>
      <c r="B11" s="54" t="s">
        <v>2</v>
      </c>
      <c r="C11" s="54"/>
      <c r="D11" s="56" t="s">
        <v>13</v>
      </c>
      <c r="E11" s="44" t="s">
        <v>26</v>
      </c>
      <c r="F11" s="44" t="s">
        <v>6</v>
      </c>
      <c r="G11" s="44" t="s">
        <v>11</v>
      </c>
      <c r="H11" s="48" t="s">
        <v>9</v>
      </c>
      <c r="I11" s="48"/>
      <c r="J11" s="46" t="s">
        <v>18</v>
      </c>
      <c r="K11" s="47"/>
      <c r="L11" s="46" t="s">
        <v>19</v>
      </c>
      <c r="M11" s="47"/>
      <c r="N11" s="26"/>
      <c r="O11" s="58" t="s">
        <v>22</v>
      </c>
      <c r="P11" s="60" t="s">
        <v>28</v>
      </c>
      <c r="Q11" s="44" t="s">
        <v>25</v>
      </c>
      <c r="R11" s="56" t="s">
        <v>10</v>
      </c>
      <c r="S11" s="56" t="s">
        <v>27</v>
      </c>
    </row>
    <row r="12" spans="1:19" s="27" customFormat="1" x14ac:dyDescent="0.2">
      <c r="A12" s="55"/>
      <c r="B12" s="55"/>
      <c r="C12" s="55"/>
      <c r="D12" s="57"/>
      <c r="E12" s="45"/>
      <c r="F12" s="45"/>
      <c r="G12" s="45"/>
      <c r="H12" s="25" t="s">
        <v>20</v>
      </c>
      <c r="I12" s="25" t="s">
        <v>21</v>
      </c>
      <c r="J12" s="25" t="s">
        <v>20</v>
      </c>
      <c r="K12" s="25" t="s">
        <v>21</v>
      </c>
      <c r="L12" s="25" t="s">
        <v>20</v>
      </c>
      <c r="M12" s="25" t="s">
        <v>21</v>
      </c>
      <c r="N12" s="28" t="s">
        <v>31</v>
      </c>
      <c r="O12" s="59"/>
      <c r="P12" s="59"/>
      <c r="Q12" s="45"/>
      <c r="R12" s="57"/>
      <c r="S12" s="57"/>
    </row>
    <row r="13" spans="1:19" s="27" customFormat="1" ht="17.25" customHeight="1" x14ac:dyDescent="0.2">
      <c r="A13" s="9">
        <v>1</v>
      </c>
      <c r="B13" s="10" t="s">
        <v>3</v>
      </c>
      <c r="C13" s="11"/>
      <c r="D13" s="12">
        <v>12</v>
      </c>
      <c r="E13" s="13">
        <f t="shared" ref="E13:E20" si="0">ROUND($C$8*D13,0)</f>
        <v>469656</v>
      </c>
      <c r="F13" s="13">
        <f>ROUND(E13*1.63%,0)</f>
        <v>7655</v>
      </c>
      <c r="G13" s="13">
        <f t="shared" ref="G13:G20" si="1">SUM(E13:F13)</f>
        <v>477311</v>
      </c>
      <c r="H13" s="29"/>
      <c r="I13" s="29"/>
      <c r="J13" s="29"/>
      <c r="K13" s="29"/>
      <c r="L13" s="29"/>
      <c r="M13" s="29"/>
      <c r="N13" s="29"/>
      <c r="O13" s="29"/>
      <c r="P13" s="29"/>
      <c r="Q13" s="13"/>
      <c r="R13" s="30">
        <f t="shared" ref="R13:R20" si="2">E13-(Q13+P13)</f>
        <v>469656</v>
      </c>
      <c r="S13" s="8"/>
    </row>
    <row r="14" spans="1:19" s="36" customFormat="1" ht="17.25" customHeight="1" x14ac:dyDescent="0.2">
      <c r="A14" s="31">
        <v>2</v>
      </c>
      <c r="B14" s="32" t="s">
        <v>7</v>
      </c>
      <c r="C14" s="33"/>
      <c r="D14" s="12">
        <v>12</v>
      </c>
      <c r="E14" s="34">
        <f t="shared" si="0"/>
        <v>469656</v>
      </c>
      <c r="F14" s="13">
        <f t="shared" ref="F14:F20" si="3">ROUND(E14*1.63%,0)</f>
        <v>7655</v>
      </c>
      <c r="G14" s="34">
        <f t="shared" si="1"/>
        <v>477311</v>
      </c>
      <c r="H14" s="25" t="s">
        <v>24</v>
      </c>
      <c r="I14" s="29">
        <f>ROUND(2.5*$C$9,0)</f>
        <v>56021</v>
      </c>
      <c r="J14" s="29" t="s">
        <v>29</v>
      </c>
      <c r="K14" s="29">
        <f>ROUND($E14*11.44%,0)</f>
        <v>53729</v>
      </c>
      <c r="L14" s="29" t="s">
        <v>23</v>
      </c>
      <c r="M14" s="29">
        <f>ROUND($E14*7%,0)</f>
        <v>32876</v>
      </c>
      <c r="N14" s="29">
        <v>100000</v>
      </c>
      <c r="O14" s="29">
        <f>ROUND($E14*1.49%,0)</f>
        <v>6998</v>
      </c>
      <c r="P14" s="29">
        <f>I14+K14+M14+N14+O14</f>
        <v>249624</v>
      </c>
      <c r="Q14" s="13">
        <v>54716</v>
      </c>
      <c r="R14" s="30">
        <f t="shared" si="2"/>
        <v>165316</v>
      </c>
      <c r="S14" s="35"/>
    </row>
    <row r="15" spans="1:19" s="27" customFormat="1" ht="17.25" customHeight="1" x14ac:dyDescent="0.2">
      <c r="A15" s="9">
        <v>3</v>
      </c>
      <c r="B15" s="10" t="s">
        <v>14</v>
      </c>
      <c r="C15" s="11"/>
      <c r="D15" s="12">
        <v>12</v>
      </c>
      <c r="E15" s="13">
        <f t="shared" si="0"/>
        <v>469656</v>
      </c>
      <c r="F15" s="13">
        <f t="shared" si="3"/>
        <v>7655</v>
      </c>
      <c r="G15" s="13">
        <f t="shared" si="1"/>
        <v>477311</v>
      </c>
      <c r="H15" s="29"/>
      <c r="I15" s="29"/>
      <c r="J15" s="29"/>
      <c r="K15" s="29"/>
      <c r="L15" s="29"/>
      <c r="M15" s="29"/>
      <c r="N15" s="29"/>
      <c r="O15" s="29"/>
      <c r="P15" s="29"/>
      <c r="Q15" s="13"/>
      <c r="R15" s="30">
        <f t="shared" si="2"/>
        <v>469656</v>
      </c>
      <c r="S15" s="8"/>
    </row>
    <row r="16" spans="1:19" s="27" customFormat="1" ht="17.25" customHeight="1" x14ac:dyDescent="0.2">
      <c r="A16" s="9">
        <v>4</v>
      </c>
      <c r="B16" s="10" t="s">
        <v>4</v>
      </c>
      <c r="C16" s="11"/>
      <c r="D16" s="12">
        <v>12</v>
      </c>
      <c r="E16" s="13">
        <f t="shared" si="0"/>
        <v>469656</v>
      </c>
      <c r="F16" s="13">
        <f t="shared" si="3"/>
        <v>7655</v>
      </c>
      <c r="G16" s="13">
        <f t="shared" si="1"/>
        <v>477311</v>
      </c>
      <c r="H16" s="29"/>
      <c r="I16" s="29"/>
      <c r="J16" s="29"/>
      <c r="K16" s="29"/>
      <c r="L16" s="29"/>
      <c r="M16" s="29"/>
      <c r="N16" s="29"/>
      <c r="O16" s="29"/>
      <c r="P16" s="29"/>
      <c r="Q16" s="13"/>
      <c r="R16" s="30">
        <f t="shared" si="2"/>
        <v>469656</v>
      </c>
      <c r="S16" s="35"/>
    </row>
    <row r="17" spans="1:19" s="27" customFormat="1" ht="17.25" customHeight="1" x14ac:dyDescent="0.2">
      <c r="A17" s="9">
        <v>5</v>
      </c>
      <c r="B17" s="10" t="s">
        <v>15</v>
      </c>
      <c r="C17" s="11"/>
      <c r="D17" s="12">
        <v>12</v>
      </c>
      <c r="E17" s="13">
        <f t="shared" si="0"/>
        <v>469656</v>
      </c>
      <c r="F17" s="13">
        <f t="shared" si="3"/>
        <v>7655</v>
      </c>
      <c r="G17" s="13">
        <f t="shared" si="1"/>
        <v>477311</v>
      </c>
      <c r="H17" s="29"/>
      <c r="I17" s="29"/>
      <c r="J17" s="29"/>
      <c r="K17" s="29"/>
      <c r="L17" s="29"/>
      <c r="M17" s="29"/>
      <c r="N17" s="29"/>
      <c r="O17" s="29"/>
      <c r="P17" s="29"/>
      <c r="Q17" s="13">
        <v>11700</v>
      </c>
      <c r="R17" s="30">
        <f t="shared" si="2"/>
        <v>457956</v>
      </c>
      <c r="S17" s="35"/>
    </row>
    <row r="18" spans="1:19" s="27" customFormat="1" ht="17.25" customHeight="1" x14ac:dyDescent="0.2">
      <c r="A18" s="9">
        <v>6</v>
      </c>
      <c r="B18" s="10" t="s">
        <v>16</v>
      </c>
      <c r="C18" s="11"/>
      <c r="D18" s="12">
        <v>12</v>
      </c>
      <c r="E18" s="13">
        <f t="shared" si="0"/>
        <v>469656</v>
      </c>
      <c r="F18" s="13">
        <f t="shared" si="3"/>
        <v>7655</v>
      </c>
      <c r="G18" s="13">
        <f t="shared" si="1"/>
        <v>477311</v>
      </c>
      <c r="H18" s="29"/>
      <c r="I18" s="29"/>
      <c r="J18" s="29"/>
      <c r="K18" s="29"/>
      <c r="L18" s="29"/>
      <c r="M18" s="29"/>
      <c r="N18" s="29"/>
      <c r="O18" s="29"/>
      <c r="P18" s="29"/>
      <c r="Q18" s="13"/>
      <c r="R18" s="30">
        <f t="shared" si="2"/>
        <v>469656</v>
      </c>
      <c r="S18" s="8"/>
    </row>
    <row r="19" spans="1:19" s="27" customFormat="1" ht="17.25" customHeight="1" x14ac:dyDescent="0.2">
      <c r="A19" s="9">
        <v>7</v>
      </c>
      <c r="B19" s="10" t="s">
        <v>17</v>
      </c>
      <c r="C19" s="11"/>
      <c r="D19" s="12"/>
      <c r="E19" s="13">
        <f t="shared" si="0"/>
        <v>0</v>
      </c>
      <c r="F19" s="13">
        <f t="shared" si="3"/>
        <v>0</v>
      </c>
      <c r="G19" s="13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13"/>
      <c r="R19" s="30">
        <f t="shared" si="2"/>
        <v>0</v>
      </c>
      <c r="S19" s="35"/>
    </row>
    <row r="20" spans="1:19" s="27" customFormat="1" ht="17.25" customHeight="1" x14ac:dyDescent="0.2">
      <c r="A20" s="9">
        <v>8</v>
      </c>
      <c r="B20" s="10" t="s">
        <v>8</v>
      </c>
      <c r="C20" s="11"/>
      <c r="D20" s="12">
        <v>12</v>
      </c>
      <c r="E20" s="13">
        <f t="shared" si="0"/>
        <v>469656</v>
      </c>
      <c r="F20" s="13">
        <f t="shared" si="3"/>
        <v>7655</v>
      </c>
      <c r="G20" s="13">
        <f t="shared" si="1"/>
        <v>477311</v>
      </c>
      <c r="H20" s="29"/>
      <c r="I20" s="29"/>
      <c r="J20" s="29"/>
      <c r="K20" s="29"/>
      <c r="L20" s="29"/>
      <c r="M20" s="29"/>
      <c r="N20" s="29"/>
      <c r="O20" s="29"/>
      <c r="P20" s="29"/>
      <c r="Q20" s="13"/>
      <c r="R20" s="30">
        <f t="shared" si="2"/>
        <v>469656</v>
      </c>
      <c r="S20" s="8"/>
    </row>
    <row r="21" spans="1:19" s="14" customFormat="1" ht="27.75" customHeight="1" x14ac:dyDescent="0.2">
      <c r="C21" s="49" t="s">
        <v>5</v>
      </c>
      <c r="D21" s="50"/>
      <c r="E21" s="15">
        <f>SUM(E13:E20)</f>
        <v>3287592</v>
      </c>
      <c r="F21" s="15">
        <f>SUM(F13:F20)</f>
        <v>53585</v>
      </c>
      <c r="G21" s="15">
        <f>SUM(G13:G20)</f>
        <v>3341177</v>
      </c>
      <c r="H21" s="15"/>
      <c r="I21" s="15">
        <f>SUM(I13:I20)</f>
        <v>56021</v>
      </c>
      <c r="J21" s="15"/>
      <c r="K21" s="15">
        <f>SUM(K13:K20)</f>
        <v>53729</v>
      </c>
      <c r="L21" s="15"/>
      <c r="M21" s="15">
        <f t="shared" ref="M21:R21" si="4">SUM(M13:M20)</f>
        <v>32876</v>
      </c>
      <c r="N21" s="15">
        <f t="shared" si="4"/>
        <v>100000</v>
      </c>
      <c r="O21" s="15">
        <f t="shared" si="4"/>
        <v>6998</v>
      </c>
      <c r="P21" s="15">
        <f t="shared" si="4"/>
        <v>249624</v>
      </c>
      <c r="Q21" s="15">
        <f t="shared" si="4"/>
        <v>66416</v>
      </c>
      <c r="R21" s="15">
        <f t="shared" si="4"/>
        <v>2971552</v>
      </c>
      <c r="S21" s="37"/>
    </row>
    <row r="22" spans="1:19" s="14" customFormat="1" x14ac:dyDescent="0.2">
      <c r="B22" s="16"/>
      <c r="C22" s="5"/>
      <c r="D22" s="5"/>
      <c r="E22" s="17"/>
      <c r="F22" s="17"/>
      <c r="G22" s="17"/>
      <c r="H22" s="18"/>
      <c r="I22" s="18"/>
      <c r="J22" s="18"/>
      <c r="K22" s="18"/>
      <c r="L22" s="18"/>
      <c r="M22" s="18"/>
      <c r="N22" s="18"/>
      <c r="O22" s="18"/>
      <c r="P22" s="18"/>
      <c r="R22" s="30">
        <f>E21-(Q21+P21)</f>
        <v>2971552</v>
      </c>
    </row>
    <row r="23" spans="1:19" s="14" customFormat="1" x14ac:dyDescent="0.2">
      <c r="B23" s="16"/>
      <c r="C23" s="5"/>
      <c r="D23" s="5"/>
      <c r="E23" s="17"/>
      <c r="F23" s="17"/>
      <c r="G23" s="17"/>
      <c r="H23" s="18"/>
      <c r="I23" s="18"/>
      <c r="J23" s="18"/>
      <c r="K23" s="18"/>
      <c r="L23" s="18"/>
      <c r="M23" s="18"/>
      <c r="N23" s="18"/>
      <c r="O23" s="18"/>
      <c r="P23" s="18"/>
    </row>
    <row r="24" spans="1:19" s="14" customFormat="1" x14ac:dyDescent="0.2">
      <c r="B24" s="16"/>
      <c r="C24" s="5"/>
      <c r="D24" s="5"/>
      <c r="E24" s="17"/>
      <c r="F24" s="17"/>
      <c r="G24" s="17"/>
      <c r="H24" s="18"/>
      <c r="I24" s="18"/>
      <c r="J24" s="18"/>
      <c r="K24" s="18"/>
      <c r="L24" s="18"/>
      <c r="M24" s="18"/>
      <c r="N24" s="18"/>
      <c r="O24" s="18"/>
      <c r="P24" s="18"/>
    </row>
    <row r="25" spans="1:19" s="14" customFormat="1" x14ac:dyDescent="0.2">
      <c r="A25" s="2"/>
      <c r="B25" s="2"/>
      <c r="C25" s="2"/>
      <c r="D25" s="2"/>
      <c r="E25" s="19"/>
      <c r="F25" s="19"/>
      <c r="G25" s="19"/>
    </row>
    <row r="26" spans="1:19" ht="54" customHeight="1" x14ac:dyDescent="0.2">
      <c r="A26" s="39" t="s">
        <v>32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9" x14ac:dyDescent="0.2">
      <c r="A32" s="22" t="s">
        <v>33</v>
      </c>
      <c r="B32" s="22"/>
      <c r="C32" s="2"/>
      <c r="D32" s="2"/>
      <c r="E32" s="19"/>
      <c r="F32" s="19"/>
      <c r="G32" s="19"/>
    </row>
    <row r="33" spans="1:7" x14ac:dyDescent="0.2">
      <c r="A33" s="51">
        <v>40939</v>
      </c>
      <c r="B33" s="51"/>
      <c r="D33" s="2"/>
      <c r="E33" s="19"/>
      <c r="F33" s="19"/>
      <c r="G33" s="19"/>
    </row>
    <row r="36" spans="1:7" x14ac:dyDescent="0.2">
      <c r="C36" s="1"/>
    </row>
  </sheetData>
  <mergeCells count="26">
    <mergeCell ref="Q11:Q12"/>
    <mergeCell ref="R11:R12"/>
    <mergeCell ref="S11:S12"/>
    <mergeCell ref="L11:M11"/>
    <mergeCell ref="O11:O12"/>
    <mergeCell ref="P11:P12"/>
    <mergeCell ref="H11:I11"/>
    <mergeCell ref="C21:D21"/>
    <mergeCell ref="A33:B33"/>
    <mergeCell ref="A9:B9"/>
    <mergeCell ref="C9:D9"/>
    <mergeCell ref="A11:A12"/>
    <mergeCell ref="B11:B12"/>
    <mergeCell ref="C11:C12"/>
    <mergeCell ref="D11:D12"/>
    <mergeCell ref="E11:E12"/>
    <mergeCell ref="A2:C2"/>
    <mergeCell ref="A26:S26"/>
    <mergeCell ref="A8:B8"/>
    <mergeCell ref="C8:D8"/>
    <mergeCell ref="A4:S4"/>
    <mergeCell ref="A5:S5"/>
    <mergeCell ref="A6:S6"/>
    <mergeCell ref="F11:F12"/>
    <mergeCell ref="G11:G12"/>
    <mergeCell ref="J11:K11"/>
  </mergeCells>
  <phoneticPr fontId="0" type="noConversion"/>
  <printOptions horizontalCentered="1"/>
  <pageMargins left="0.28999999999999998" right="0.31" top="0.43" bottom="0.4" header="0" footer="0.74"/>
  <pageSetup paperSize="258" scale="73" fitToHeight="100" orientation="landscape" verticalDpi="300" r:id="rId1"/>
  <headerFooter alignWithMargins="0">
    <oddFooter>&amp;L&amp;"Comic Sans MS,Normal"&amp;9&amp;F-&amp;A&amp;C&amp;"Comic Sans MS,Normal"&amp;9&amp;D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 MES</vt:lpstr>
    </vt:vector>
  </TitlesOfParts>
  <Company>Municipalidad de Conchali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Municipalidad de Conchali</dc:creator>
  <cp:lastModifiedBy>Leopoldo Quezada</cp:lastModifiedBy>
  <cp:lastPrinted>2012-01-31T14:47:10Z</cp:lastPrinted>
  <dcterms:created xsi:type="dcterms:W3CDTF">1999-04-26T16:18:27Z</dcterms:created>
  <dcterms:modified xsi:type="dcterms:W3CDTF">2012-05-08T14:10:55Z</dcterms:modified>
</cp:coreProperties>
</file>