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19" i="1" l="1"/>
  <c r="E18" i="1"/>
  <c r="F18" i="1" s="1"/>
  <c r="E17" i="1"/>
  <c r="E16" i="1"/>
  <c r="F16" i="1" s="1"/>
  <c r="F15" i="1"/>
  <c r="E15" i="1"/>
  <c r="E14" i="1"/>
  <c r="F14" i="1" s="1"/>
  <c r="E13" i="1"/>
  <c r="E12" i="1"/>
  <c r="F12" i="1" s="1"/>
  <c r="F11" i="1"/>
  <c r="E11" i="1"/>
  <c r="A7" i="1"/>
  <c r="E19" i="1" l="1"/>
  <c r="F13" i="1"/>
  <c r="H13" i="1" s="1"/>
  <c r="H15" i="1"/>
  <c r="F17" i="1"/>
  <c r="H17" i="1" s="1"/>
  <c r="F19" i="1"/>
  <c r="H20" i="1" s="1"/>
  <c r="H12" i="1"/>
  <c r="H14" i="1"/>
  <c r="H16" i="1"/>
  <c r="H18" i="1"/>
  <c r="H11" i="1"/>
  <c r="H19" i="1" l="1"/>
</calcChain>
</file>

<file path=xl/sharedStrings.xml><?xml version="1.0" encoding="utf-8"?>
<sst xmlns="http://schemas.openxmlformats.org/spreadsheetml/2006/main" count="79" uniqueCount="41">
  <si>
    <t>Dirección de Administración y Finanzas
Departamento  de Personal y Remuneraciones</t>
  </si>
  <si>
    <t>Secretaria Municipal</t>
  </si>
  <si>
    <t>Nº</t>
  </si>
  <si>
    <t>NOMBRE</t>
  </si>
  <si>
    <t>C.IDENTIDAD</t>
  </si>
  <si>
    <t>Nª DE UTM</t>
  </si>
  <si>
    <t>DIETA</t>
  </si>
  <si>
    <t>TOTAL
A PAGAR</t>
  </si>
  <si>
    <t>IMPUESTO
UNICO</t>
  </si>
  <si>
    <t>ARCOS MATURANA GRACE</t>
  </si>
  <si>
    <t>17.338.574-9</t>
  </si>
  <si>
    <t>CARVACHO RIVERA RUBEN</t>
  </si>
  <si>
    <t>6.484.742-2</t>
  </si>
  <si>
    <t>GUAJARDO SILVA MARIA</t>
  </si>
  <si>
    <t>6.226.990-1</t>
  </si>
  <si>
    <t>RODRIGUEZ GOMEZ PAULINA</t>
  </si>
  <si>
    <t>15.830.509-7</t>
  </si>
  <si>
    <t>SARMIENTO MEDINA NATALIA</t>
  </si>
  <si>
    <t>12.260.907-3</t>
  </si>
  <si>
    <t>SOTTOLICHIO URQUIZA CARLOS</t>
  </si>
  <si>
    <t>9.030.437-2</t>
  </si>
  <si>
    <t>VALDES ARIAS RAUL</t>
  </si>
  <si>
    <t>11.361.368-8</t>
  </si>
  <si>
    <t>VARGAS GONZALEZ ALEJANDRO</t>
  </si>
  <si>
    <t>9.389.868-0</t>
  </si>
  <si>
    <t>Pago Anual Asignación de Concejales</t>
  </si>
  <si>
    <t>Ley 18.695 Art. 88, inciso 4º</t>
  </si>
  <si>
    <t>Memo Nº 9 del 16-01-2017</t>
  </si>
  <si>
    <t>OTROS
DCTOS.</t>
  </si>
  <si>
    <t>DELGADO DELGADO CECILIA</t>
  </si>
  <si>
    <t>9.785.206-5</t>
  </si>
  <si>
    <t>MONTERO RIVEROS RICARDO</t>
  </si>
  <si>
    <t>5.090.591-8</t>
  </si>
  <si>
    <t>PAVEZ CANTILLANO MAXIMO FRANCISCO</t>
  </si>
  <si>
    <t>15.315.062-1</t>
  </si>
  <si>
    <t>PONCE PALACIOS LISETTE</t>
  </si>
  <si>
    <t>13.917.858-0</t>
  </si>
  <si>
    <t>SUB TOTAL</t>
  </si>
  <si>
    <t>Memo Nº33 del 31-01-2017.</t>
  </si>
  <si>
    <t>Pago Proporcional de ex-concejales</t>
  </si>
  <si>
    <t>Memo Nº 31 del 26-01-2017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</si>
</sst>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1"/>
      <color rgb="FF000000"/>
      <name val="Trebuchet MS"/>
      <family val="2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3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right"/>
    </xf>
    <xf numFmtId="38" fontId="2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0" xfId="1"/>
    <xf numFmtId="0" fontId="3" fillId="0" borderId="0" xfId="1" applyFont="1"/>
    <xf numFmtId="38" fontId="2" fillId="0" borderId="0" xfId="1" applyNumberFormat="1" applyFont="1"/>
    <xf numFmtId="0" fontId="5" fillId="0" borderId="0" xfId="1" applyFont="1" applyAlignment="1">
      <alignment horizontal="center"/>
    </xf>
    <xf numFmtId="38" fontId="5" fillId="0" borderId="0" xfId="1" applyNumberFormat="1" applyFont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right"/>
    </xf>
    <xf numFmtId="38" fontId="2" fillId="0" borderId="3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38" fontId="5" fillId="0" borderId="3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38" fontId="5" fillId="0" borderId="0" xfId="1" applyNumberFormat="1" applyFont="1" applyAlignment="1"/>
    <xf numFmtId="0" fontId="3" fillId="0" borderId="0" xfId="1" applyFont="1" applyAlignment="1">
      <alignment horizontal="left"/>
    </xf>
    <xf numFmtId="0" fontId="3" fillId="0" borderId="3" xfId="1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left"/>
    </xf>
    <xf numFmtId="0" fontId="2" fillId="0" borderId="3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0" fontId="6" fillId="0" borderId="0" xfId="1" applyFont="1"/>
    <xf numFmtId="38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166" fontId="3" fillId="0" borderId="0" xfId="1" applyNumberFormat="1" applyFont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38" fontId="3" fillId="3" borderId="2" xfId="1" applyNumberFormat="1" applyFont="1" applyFill="1" applyBorder="1" applyAlignment="1">
      <alignment horizontal="center" wrapText="1"/>
    </xf>
    <xf numFmtId="38" fontId="2" fillId="3" borderId="3" xfId="1" applyNumberFormat="1" applyFill="1" applyBorder="1"/>
    <xf numFmtId="38" fontId="3" fillId="0" borderId="3" xfId="1" applyNumberFormat="1" applyFont="1" applyBorder="1" applyAlignment="1">
      <alignment horizontal="right"/>
    </xf>
    <xf numFmtId="38" fontId="3" fillId="0" borderId="1" xfId="1" applyNumberFormat="1" applyFont="1" applyBorder="1" applyAlignment="1">
      <alignment horizontal="center" wrapText="1"/>
    </xf>
    <xf numFmtId="38" fontId="3" fillId="0" borderId="1" xfId="1" applyNumberFormat="1" applyFont="1" applyBorder="1" applyAlignment="1">
      <alignment horizontal="center" wrapText="1"/>
    </xf>
    <xf numFmtId="38" fontId="3" fillId="0" borderId="2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65" fontId="3" fillId="0" borderId="0" xfId="1" applyNumberFormat="1" applyFont="1" applyAlignment="1">
      <alignment horizontal="left"/>
    </xf>
    <xf numFmtId="42" fontId="3" fillId="2" borderId="0" xfId="1" applyNumberFormat="1" applyFont="1" applyFill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38" fontId="5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left"/>
    </xf>
    <xf numFmtId="42" fontId="3" fillId="2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38" fontId="2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8" fontId="3" fillId="0" borderId="1" xfId="0" applyNumberFormat="1" applyFont="1" applyBorder="1" applyAlignment="1">
      <alignment horizontal="center" wrapText="1"/>
    </xf>
    <xf numFmtId="38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8" fontId="3" fillId="0" borderId="2" xfId="0" applyNumberFormat="1" applyFont="1" applyBorder="1" applyAlignment="1">
      <alignment horizontal="center" wrapText="1"/>
    </xf>
    <xf numFmtId="38" fontId="3" fillId="3" borderId="2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/>
    </xf>
    <xf numFmtId="38" fontId="2" fillId="0" borderId="3" xfId="0" applyNumberFormat="1" applyFont="1" applyBorder="1" applyAlignment="1">
      <alignment horizontal="right"/>
    </xf>
    <xf numFmtId="38" fontId="0" fillId="3" borderId="3" xfId="0" applyNumberFormat="1" applyFill="1" applyBorder="1"/>
    <xf numFmtId="38" fontId="3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5" fillId="0" borderId="0" xfId="0" applyNumberFormat="1" applyFont="1" applyAlignment="1"/>
    <xf numFmtId="38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1"/>
    <xf numFmtId="0" fontId="3" fillId="0" borderId="0" xfId="1" applyFont="1"/>
    <xf numFmtId="38" fontId="2" fillId="0" borderId="0" xfId="1" applyNumberFormat="1" applyFont="1"/>
    <xf numFmtId="0" fontId="5" fillId="0" borderId="0" xfId="1" applyFont="1" applyAlignment="1">
      <alignment horizontal="center"/>
    </xf>
    <xf numFmtId="38" fontId="5" fillId="0" borderId="0" xfId="1" applyNumberFormat="1" applyFont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right"/>
    </xf>
    <xf numFmtId="38" fontId="2" fillId="0" borderId="3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38" fontId="5" fillId="0" borderId="3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38" fontId="5" fillId="0" borderId="0" xfId="1" applyNumberFormat="1" applyFont="1" applyAlignment="1"/>
    <xf numFmtId="0" fontId="3" fillId="0" borderId="0" xfId="1" applyFont="1" applyAlignment="1">
      <alignment horizontal="left"/>
    </xf>
    <xf numFmtId="0" fontId="3" fillId="0" borderId="3" xfId="1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left"/>
    </xf>
    <xf numFmtId="38" fontId="2" fillId="0" borderId="3" xfId="1" applyNumberFormat="1" applyFont="1" applyFill="1" applyBorder="1" applyAlignment="1">
      <alignment horizontal="right"/>
    </xf>
    <xf numFmtId="0" fontId="6" fillId="0" borderId="0" xfId="1" applyFont="1"/>
    <xf numFmtId="38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166" fontId="3" fillId="0" borderId="0" xfId="1" applyNumberFormat="1" applyFont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38" fontId="3" fillId="3" borderId="2" xfId="1" applyNumberFormat="1" applyFont="1" applyFill="1" applyBorder="1" applyAlignment="1">
      <alignment horizontal="center" wrapText="1"/>
    </xf>
    <xf numFmtId="38" fontId="2" fillId="3" borderId="3" xfId="1" applyNumberFormat="1" applyFill="1" applyBorder="1"/>
    <xf numFmtId="38" fontId="3" fillId="0" borderId="3" xfId="1" applyNumberFormat="1" applyFont="1" applyBorder="1" applyAlignment="1">
      <alignment horizontal="right"/>
    </xf>
    <xf numFmtId="38" fontId="3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5F92.EFE8EFD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723900</xdr:colOff>
      <xdr:row>0</xdr:row>
      <xdr:rowOff>542925</xdr:rowOff>
    </xdr:to>
    <xdr:pic>
      <xdr:nvPicPr>
        <xdr:cNvPr id="5" name="Imagen 1" descr="LOGO OFICIAL CONCHALI-0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723899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muneraciones/Pago%20Concejales/A&#241;o%202017/01%20pago%20Ener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mes"/>
      <sheetName val="Tabla impuesto"/>
    </sheetNames>
    <sheetDataSet>
      <sheetData sheetId="0"/>
      <sheetData sheetId="1">
        <row r="14">
          <cell r="D14">
            <v>0.04</v>
          </cell>
          <cell r="E14">
            <v>24963.66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0" workbookViewId="0">
      <selection activeCell="K55" sqref="K55"/>
    </sheetView>
  </sheetViews>
  <sheetFormatPr baseColWidth="10" defaultRowHeight="12.75" x14ac:dyDescent="0.2"/>
  <cols>
    <col min="1" max="1" width="10.7109375" style="6" customWidth="1"/>
    <col min="2" max="2" width="35.5703125" style="6" customWidth="1"/>
    <col min="3" max="16384" width="11.42578125" style="6"/>
  </cols>
  <sheetData>
    <row r="1" spans="1:8" s="7" customFormat="1" ht="71.25" customHeight="1" x14ac:dyDescent="0.2">
      <c r="A1" s="81" t="s">
        <v>0</v>
      </c>
      <c r="B1" s="81"/>
      <c r="C1" s="81"/>
    </row>
    <row r="2" spans="1:8" s="7" customFormat="1" x14ac:dyDescent="0.2"/>
    <row r="3" spans="1:8" ht="15.75" x14ac:dyDescent="0.25">
      <c r="A3" s="48">
        <v>42736</v>
      </c>
      <c r="B3" s="48"/>
      <c r="C3" s="48"/>
      <c r="D3" s="48"/>
      <c r="E3" s="48"/>
      <c r="F3" s="48"/>
      <c r="G3" s="48"/>
      <c r="H3" s="48"/>
    </row>
    <row r="4" spans="1:8" s="5" customFormat="1" ht="12.75" customHeight="1" x14ac:dyDescent="0.25">
      <c r="A4" s="49" t="s">
        <v>38</v>
      </c>
      <c r="B4" s="49"/>
      <c r="C4" s="49"/>
      <c r="D4" s="49"/>
      <c r="E4" s="49"/>
      <c r="F4" s="49"/>
      <c r="G4" s="49"/>
      <c r="H4" s="49"/>
    </row>
    <row r="5" spans="1:8" s="5" customFormat="1" ht="15.75" x14ac:dyDescent="0.25">
      <c r="A5" s="50" t="s">
        <v>1</v>
      </c>
      <c r="B5" s="50"/>
      <c r="C5" s="50"/>
      <c r="D5" s="50"/>
      <c r="E5" s="50"/>
      <c r="F5" s="50"/>
      <c r="G5" s="50"/>
      <c r="H5" s="50"/>
    </row>
    <row r="6" spans="1:8" s="5" customFormat="1" ht="28.5" customHeight="1" x14ac:dyDescent="0.3">
      <c r="A6" s="51"/>
      <c r="B6" s="51"/>
      <c r="C6" s="51"/>
      <c r="D6" s="52"/>
      <c r="E6" s="52"/>
      <c r="F6" s="53"/>
      <c r="G6" s="54"/>
      <c r="H6" s="54"/>
    </row>
    <row r="7" spans="1:8" s="5" customFormat="1" ht="28.5" customHeight="1" x14ac:dyDescent="0.2">
      <c r="A7" s="55">
        <f t="shared" ref="A7" si="0">$A$3</f>
        <v>42736</v>
      </c>
      <c r="B7" s="55"/>
      <c r="C7" s="56">
        <v>46229</v>
      </c>
      <c r="D7" s="56"/>
      <c r="E7" s="53"/>
      <c r="F7" s="53"/>
      <c r="G7" s="54"/>
      <c r="H7" s="54"/>
    </row>
    <row r="8" spans="1:8" s="5" customFormat="1" ht="28.5" customHeight="1" x14ac:dyDescent="0.2">
      <c r="A8" s="57"/>
      <c r="B8" s="57"/>
      <c r="C8" s="58"/>
      <c r="D8" s="58"/>
      <c r="E8" s="59"/>
      <c r="F8" s="59"/>
      <c r="G8" s="60"/>
      <c r="H8" s="60"/>
    </row>
    <row r="9" spans="1:8" s="5" customFormat="1" ht="28.5" customHeight="1" x14ac:dyDescent="0.2">
      <c r="A9" s="61" t="s">
        <v>2</v>
      </c>
      <c r="B9" s="61" t="s">
        <v>3</v>
      </c>
      <c r="C9" s="61" t="s">
        <v>4</v>
      </c>
      <c r="D9" s="62" t="s">
        <v>5</v>
      </c>
      <c r="E9" s="63" t="s">
        <v>6</v>
      </c>
      <c r="F9" s="64"/>
      <c r="G9" s="63" t="s">
        <v>28</v>
      </c>
      <c r="H9" s="62" t="s">
        <v>7</v>
      </c>
    </row>
    <row r="10" spans="1:8" s="5" customFormat="1" ht="28.5" customHeight="1" x14ac:dyDescent="0.2">
      <c r="A10" s="65"/>
      <c r="B10" s="65"/>
      <c r="C10" s="65"/>
      <c r="D10" s="66"/>
      <c r="E10" s="67"/>
      <c r="F10" s="68" t="s">
        <v>8</v>
      </c>
      <c r="G10" s="67"/>
      <c r="H10" s="66"/>
    </row>
    <row r="11" spans="1:8" s="5" customFormat="1" ht="15" x14ac:dyDescent="0.25">
      <c r="A11" s="1">
        <v>1</v>
      </c>
      <c r="B11" s="2" t="s">
        <v>9</v>
      </c>
      <c r="C11" s="3" t="s">
        <v>10</v>
      </c>
      <c r="D11" s="69">
        <v>15.6</v>
      </c>
      <c r="E11" s="4">
        <f>ROUND($C$7*D11,0)</f>
        <v>721172</v>
      </c>
      <c r="F11" s="71">
        <f>ROUND((E11*'[1]Tabla impuesto'!$D$14)-'[1]Tabla impuesto'!$E$14,0)</f>
        <v>3883</v>
      </c>
      <c r="G11" s="70">
        <v>0</v>
      </c>
      <c r="H11" s="72">
        <f>E11-F11-G11</f>
        <v>717289</v>
      </c>
    </row>
    <row r="12" spans="1:8" s="5" customFormat="1" ht="15" x14ac:dyDescent="0.25">
      <c r="A12" s="1">
        <v>2</v>
      </c>
      <c r="B12" s="2" t="s">
        <v>11</v>
      </c>
      <c r="C12" s="3" t="s">
        <v>12</v>
      </c>
      <c r="D12" s="69">
        <v>15.6</v>
      </c>
      <c r="E12" s="4">
        <f>ROUND($C$7*D12,0)</f>
        <v>721172</v>
      </c>
      <c r="F12" s="71">
        <f>ROUND((E12*'[1]Tabla impuesto'!$D$14)-'[1]Tabla impuesto'!$E$14,0)</f>
        <v>3883</v>
      </c>
      <c r="G12" s="70">
        <v>0</v>
      </c>
      <c r="H12" s="72">
        <f>E12-F12-G12</f>
        <v>717289</v>
      </c>
    </row>
    <row r="13" spans="1:8" s="5" customFormat="1" ht="15" x14ac:dyDescent="0.25">
      <c r="A13" s="1">
        <v>3</v>
      </c>
      <c r="B13" s="2" t="s">
        <v>13</v>
      </c>
      <c r="C13" s="73" t="s">
        <v>14</v>
      </c>
      <c r="D13" s="69">
        <v>15.6</v>
      </c>
      <c r="E13" s="4">
        <f t="shared" ref="E13:E18" si="1">ROUND($C$7*D13,0)</f>
        <v>721172</v>
      </c>
      <c r="F13" s="71">
        <f>ROUND((E13*'[1]Tabla impuesto'!$D$14)-'[1]Tabla impuesto'!$E$14,0)</f>
        <v>3883</v>
      </c>
      <c r="G13" s="70">
        <v>0</v>
      </c>
      <c r="H13" s="72">
        <f>E13-F13-G13</f>
        <v>717289</v>
      </c>
    </row>
    <row r="14" spans="1:8" ht="15" x14ac:dyDescent="0.25">
      <c r="A14" s="1">
        <v>4</v>
      </c>
      <c r="B14" s="2" t="s">
        <v>15</v>
      </c>
      <c r="C14" s="73" t="s">
        <v>16</v>
      </c>
      <c r="D14" s="69">
        <v>15.6</v>
      </c>
      <c r="E14" s="4">
        <f>ROUND($C$7*D14,0)</f>
        <v>721172</v>
      </c>
      <c r="F14" s="71">
        <f>ROUND((E14*'[1]Tabla impuesto'!$D$14)-'[1]Tabla impuesto'!$E$14,0)</f>
        <v>3883</v>
      </c>
      <c r="G14" s="70">
        <v>0</v>
      </c>
      <c r="H14" s="72">
        <f>E14-F14-G14</f>
        <v>717289</v>
      </c>
    </row>
    <row r="15" spans="1:8" ht="15" x14ac:dyDescent="0.25">
      <c r="A15" s="1">
        <v>5</v>
      </c>
      <c r="B15" s="2" t="s">
        <v>17</v>
      </c>
      <c r="C15" s="73" t="s">
        <v>18</v>
      </c>
      <c r="D15" s="69">
        <v>15.6</v>
      </c>
      <c r="E15" s="70">
        <f t="shared" si="1"/>
        <v>721172</v>
      </c>
      <c r="F15" s="71">
        <f>ROUND((E15*'[1]Tabla impuesto'!$D$14)-'[1]Tabla impuesto'!$E$14,0)</f>
        <v>3883</v>
      </c>
      <c r="G15" s="70">
        <v>0</v>
      </c>
      <c r="H15" s="72">
        <f>E15-F15-G15</f>
        <v>717289</v>
      </c>
    </row>
    <row r="16" spans="1:8" ht="15" x14ac:dyDescent="0.25">
      <c r="A16" s="1">
        <v>6</v>
      </c>
      <c r="B16" s="2" t="s">
        <v>19</v>
      </c>
      <c r="C16" s="73" t="s">
        <v>20</v>
      </c>
      <c r="D16" s="69">
        <v>15.6</v>
      </c>
      <c r="E16" s="4">
        <f t="shared" si="1"/>
        <v>721172</v>
      </c>
      <c r="F16" s="71">
        <f>ROUND((E16*'[1]Tabla impuesto'!$D$14)-'[1]Tabla impuesto'!$E$14,0)</f>
        <v>3883</v>
      </c>
      <c r="G16" s="70">
        <v>0</v>
      </c>
      <c r="H16" s="72">
        <f>E16-F16-G16</f>
        <v>717289</v>
      </c>
    </row>
    <row r="17" spans="1:8" ht="15" x14ac:dyDescent="0.25">
      <c r="A17" s="1">
        <v>7</v>
      </c>
      <c r="B17" s="2" t="s">
        <v>21</v>
      </c>
      <c r="C17" s="73" t="s">
        <v>22</v>
      </c>
      <c r="D17" s="69">
        <v>15.6</v>
      </c>
      <c r="E17" s="70">
        <f t="shared" si="1"/>
        <v>721172</v>
      </c>
      <c r="F17" s="71">
        <f>ROUND((E17*'[1]Tabla impuesto'!$D$14)-'[1]Tabla impuesto'!$E$14,0)</f>
        <v>3883</v>
      </c>
      <c r="G17" s="70">
        <v>0</v>
      </c>
      <c r="H17" s="72">
        <f>E17-F17-G17</f>
        <v>717289</v>
      </c>
    </row>
    <row r="18" spans="1:8" ht="15" x14ac:dyDescent="0.25">
      <c r="A18" s="1">
        <v>8</v>
      </c>
      <c r="B18" s="2" t="s">
        <v>23</v>
      </c>
      <c r="C18" s="73" t="s">
        <v>24</v>
      </c>
      <c r="D18" s="69">
        <v>15.6</v>
      </c>
      <c r="E18" s="70">
        <f t="shared" si="1"/>
        <v>721172</v>
      </c>
      <c r="F18" s="71">
        <f>ROUND((E18*'[1]Tabla impuesto'!$D$14)-'[1]Tabla impuesto'!$E$14,0)</f>
        <v>3883</v>
      </c>
      <c r="G18" s="70">
        <v>0</v>
      </c>
      <c r="H18" s="72">
        <f>E18-F18-G18</f>
        <v>717289</v>
      </c>
    </row>
    <row r="19" spans="1:8" x14ac:dyDescent="0.2">
      <c r="A19" s="74"/>
      <c r="B19" s="74"/>
      <c r="C19" s="75" t="s">
        <v>37</v>
      </c>
      <c r="D19" s="76"/>
      <c r="E19" s="77">
        <f>SUM(E11:E18)</f>
        <v>5769376</v>
      </c>
      <c r="F19" s="77">
        <f t="shared" ref="F19:H19" si="2">SUM(F11:F18)</f>
        <v>31064</v>
      </c>
      <c r="G19" s="77">
        <f t="shared" si="2"/>
        <v>0</v>
      </c>
      <c r="H19" s="77">
        <f t="shared" si="2"/>
        <v>5738312</v>
      </c>
    </row>
    <row r="20" spans="1:8" x14ac:dyDescent="0.2">
      <c r="A20" s="74"/>
      <c r="B20" s="78"/>
      <c r="C20" s="51"/>
      <c r="D20" s="51"/>
      <c r="E20" s="79"/>
      <c r="F20" s="79"/>
      <c r="G20" s="74"/>
      <c r="H20" s="72">
        <f>E19-F19-G19</f>
        <v>5738312</v>
      </c>
    </row>
    <row r="21" spans="1:8" x14ac:dyDescent="0.2">
      <c r="A21" s="74"/>
      <c r="B21" s="78"/>
      <c r="C21" s="51"/>
      <c r="D21" s="51"/>
      <c r="E21" s="79"/>
      <c r="F21" s="79"/>
      <c r="G21" s="74"/>
      <c r="H21" s="80"/>
    </row>
    <row r="22" spans="1:8" x14ac:dyDescent="0.2">
      <c r="A22" s="20"/>
      <c r="B22" s="20"/>
      <c r="C22" s="8"/>
      <c r="D22" s="8"/>
      <c r="E22" s="8"/>
      <c r="F22" s="8"/>
      <c r="G22" s="8"/>
      <c r="H22" s="8"/>
    </row>
    <row r="23" spans="1:8" ht="15.75" x14ac:dyDescent="0.25">
      <c r="A23" s="44" t="s">
        <v>25</v>
      </c>
      <c r="B23" s="44"/>
      <c r="C23" s="44"/>
      <c r="D23" s="44"/>
      <c r="E23" s="44"/>
      <c r="F23" s="44"/>
      <c r="G23" s="44"/>
      <c r="H23" s="44"/>
    </row>
    <row r="24" spans="1:8" ht="15.75" x14ac:dyDescent="0.25">
      <c r="A24" s="45" t="s">
        <v>26</v>
      </c>
      <c r="B24" s="45"/>
      <c r="C24" s="45"/>
      <c r="D24" s="45"/>
      <c r="E24" s="45"/>
      <c r="F24" s="45"/>
      <c r="G24" s="45"/>
      <c r="H24" s="45"/>
    </row>
    <row r="25" spans="1:8" ht="15.75" x14ac:dyDescent="0.25">
      <c r="A25" s="46" t="s">
        <v>27</v>
      </c>
      <c r="B25" s="46"/>
      <c r="C25" s="46"/>
      <c r="D25" s="46"/>
      <c r="E25" s="46"/>
      <c r="F25" s="46"/>
      <c r="G25" s="46"/>
      <c r="H25" s="46"/>
    </row>
    <row r="26" spans="1:8" ht="18.75" x14ac:dyDescent="0.3">
      <c r="A26" s="47" t="s">
        <v>1</v>
      </c>
      <c r="B26" s="47"/>
      <c r="C26" s="47"/>
      <c r="D26" s="47"/>
      <c r="E26" s="47"/>
      <c r="F26" s="47"/>
      <c r="G26" s="47"/>
      <c r="H26" s="47"/>
    </row>
    <row r="27" spans="1:8" ht="16.5" x14ac:dyDescent="0.3">
      <c r="A27" s="11"/>
      <c r="B27" s="11"/>
      <c r="C27" s="11"/>
      <c r="D27" s="25"/>
      <c r="E27" s="25"/>
      <c r="F27" s="12"/>
      <c r="G27" s="9"/>
      <c r="H27" s="9"/>
    </row>
    <row r="28" spans="1:8" x14ac:dyDescent="0.2">
      <c r="A28" s="42" t="s">
        <v>25</v>
      </c>
      <c r="B28" s="42"/>
      <c r="C28" s="43">
        <v>46183</v>
      </c>
      <c r="D28" s="43"/>
      <c r="E28" s="12"/>
      <c r="F28" s="12"/>
      <c r="G28" s="9"/>
      <c r="H28" s="9"/>
    </row>
    <row r="29" spans="1:8" x14ac:dyDescent="0.2">
      <c r="A29" s="10"/>
      <c r="B29" s="10"/>
      <c r="C29" s="10"/>
      <c r="D29" s="10"/>
      <c r="E29" s="8"/>
      <c r="F29" s="8"/>
      <c r="G29" s="8"/>
      <c r="H29" s="8"/>
    </row>
    <row r="30" spans="1:8" x14ac:dyDescent="0.2">
      <c r="A30" s="27"/>
      <c r="B30" s="27"/>
      <c r="C30" s="28"/>
      <c r="D30" s="28"/>
      <c r="E30" s="8"/>
      <c r="F30" s="8"/>
      <c r="G30" s="8"/>
      <c r="H30" s="8"/>
    </row>
    <row r="31" spans="1:8" ht="12.75" customHeight="1" x14ac:dyDescent="0.2">
      <c r="A31" s="40" t="s">
        <v>2</v>
      </c>
      <c r="B31" s="40" t="s">
        <v>3</v>
      </c>
      <c r="C31" s="40" t="s">
        <v>4</v>
      </c>
      <c r="D31" s="36" t="s">
        <v>5</v>
      </c>
      <c r="E31" s="34" t="s">
        <v>6</v>
      </c>
      <c r="F31" s="33"/>
      <c r="G31" s="34" t="s">
        <v>28</v>
      </c>
      <c r="H31" s="36" t="s">
        <v>7</v>
      </c>
    </row>
    <row r="32" spans="1:8" ht="25.5" x14ac:dyDescent="0.2">
      <c r="A32" s="41"/>
      <c r="B32" s="41"/>
      <c r="C32" s="41"/>
      <c r="D32" s="37"/>
      <c r="E32" s="35"/>
      <c r="F32" s="30" t="s">
        <v>8</v>
      </c>
      <c r="G32" s="35"/>
      <c r="H32" s="37"/>
    </row>
    <row r="33" spans="1:8" x14ac:dyDescent="0.2">
      <c r="A33" s="21">
        <v>1</v>
      </c>
      <c r="B33" s="22" t="s">
        <v>11</v>
      </c>
      <c r="C33" s="23" t="s">
        <v>12</v>
      </c>
      <c r="D33" s="29">
        <v>7.8</v>
      </c>
      <c r="E33" s="24">
        <v>360227</v>
      </c>
      <c r="F33" s="31">
        <v>0</v>
      </c>
      <c r="G33" s="15">
        <v>0</v>
      </c>
      <c r="H33" s="32">
        <v>360227</v>
      </c>
    </row>
    <row r="34" spans="1:8" x14ac:dyDescent="0.2">
      <c r="A34" s="13">
        <v>2</v>
      </c>
      <c r="B34" s="22" t="s">
        <v>29</v>
      </c>
      <c r="C34" s="14" t="s">
        <v>30</v>
      </c>
      <c r="D34" s="29">
        <v>7.8</v>
      </c>
      <c r="E34" s="15">
        <v>360227</v>
      </c>
      <c r="F34" s="31">
        <v>0</v>
      </c>
      <c r="G34" s="15">
        <v>0</v>
      </c>
      <c r="H34" s="32">
        <v>360227</v>
      </c>
    </row>
    <row r="35" spans="1:8" x14ac:dyDescent="0.2">
      <c r="A35" s="21">
        <v>3</v>
      </c>
      <c r="B35" s="22" t="s">
        <v>13</v>
      </c>
      <c r="C35" s="14" t="s">
        <v>14</v>
      </c>
      <c r="D35" s="29">
        <v>7.8</v>
      </c>
      <c r="E35" s="24">
        <v>360227</v>
      </c>
      <c r="F35" s="31">
        <v>0</v>
      </c>
      <c r="G35" s="15">
        <v>0</v>
      </c>
      <c r="H35" s="32">
        <v>360227</v>
      </c>
    </row>
    <row r="36" spans="1:8" x14ac:dyDescent="0.2">
      <c r="A36" s="21">
        <v>4</v>
      </c>
      <c r="B36" s="22" t="s">
        <v>31</v>
      </c>
      <c r="C36" s="14" t="s">
        <v>32</v>
      </c>
      <c r="D36" s="29">
        <v>7.8</v>
      </c>
      <c r="E36" s="15">
        <v>360227</v>
      </c>
      <c r="F36" s="31">
        <v>0</v>
      </c>
      <c r="G36" s="15">
        <v>0</v>
      </c>
      <c r="H36" s="32">
        <v>360227</v>
      </c>
    </row>
    <row r="37" spans="1:8" x14ac:dyDescent="0.2">
      <c r="A37" s="13">
        <v>5</v>
      </c>
      <c r="B37" s="22" t="s">
        <v>33</v>
      </c>
      <c r="C37" s="14" t="s">
        <v>34</v>
      </c>
      <c r="D37" s="29">
        <v>7.8</v>
      </c>
      <c r="E37" s="24">
        <v>360227</v>
      </c>
      <c r="F37" s="31">
        <v>0</v>
      </c>
      <c r="G37" s="15">
        <v>0</v>
      </c>
      <c r="H37" s="32">
        <v>360227</v>
      </c>
    </row>
    <row r="38" spans="1:8" x14ac:dyDescent="0.2">
      <c r="A38" s="13">
        <v>6</v>
      </c>
      <c r="B38" s="22" t="s">
        <v>35</v>
      </c>
      <c r="C38" s="14" t="s">
        <v>36</v>
      </c>
      <c r="D38" s="29">
        <v>7.8</v>
      </c>
      <c r="E38" s="15">
        <v>360227</v>
      </c>
      <c r="F38" s="31">
        <v>0</v>
      </c>
      <c r="G38" s="15">
        <v>0</v>
      </c>
      <c r="H38" s="32">
        <v>360227</v>
      </c>
    </row>
    <row r="39" spans="1:8" x14ac:dyDescent="0.2">
      <c r="A39" s="21">
        <v>7</v>
      </c>
      <c r="B39" s="22" t="s">
        <v>15</v>
      </c>
      <c r="C39" s="14" t="s">
        <v>16</v>
      </c>
      <c r="D39" s="29">
        <v>7.8</v>
      </c>
      <c r="E39" s="24">
        <v>360227</v>
      </c>
      <c r="F39" s="31">
        <v>0</v>
      </c>
      <c r="G39" s="15">
        <v>0</v>
      </c>
      <c r="H39" s="32">
        <v>360227</v>
      </c>
    </row>
    <row r="40" spans="1:8" x14ac:dyDescent="0.2">
      <c r="A40" s="13">
        <v>8</v>
      </c>
      <c r="B40" s="22" t="s">
        <v>23</v>
      </c>
      <c r="C40" s="14" t="s">
        <v>24</v>
      </c>
      <c r="D40" s="29">
        <v>7.8</v>
      </c>
      <c r="E40" s="15">
        <v>360227</v>
      </c>
      <c r="F40" s="31">
        <v>0</v>
      </c>
      <c r="G40" s="15">
        <v>0</v>
      </c>
      <c r="H40" s="32">
        <v>360227</v>
      </c>
    </row>
    <row r="41" spans="1:8" x14ac:dyDescent="0.2">
      <c r="A41" s="16"/>
      <c r="B41" s="16"/>
      <c r="C41" s="38" t="s">
        <v>37</v>
      </c>
      <c r="D41" s="39"/>
      <c r="E41" s="24">
        <v>2881816</v>
      </c>
      <c r="F41" s="17">
        <v>0</v>
      </c>
      <c r="G41" s="17">
        <v>0</v>
      </c>
      <c r="H41" s="17">
        <v>2881816</v>
      </c>
    </row>
    <row r="42" spans="1:8" x14ac:dyDescent="0.2">
      <c r="A42" s="16"/>
      <c r="B42" s="18"/>
      <c r="C42" s="11"/>
      <c r="D42" s="11"/>
      <c r="E42" s="19"/>
      <c r="F42" s="19"/>
      <c r="G42" s="16"/>
      <c r="H42" s="32">
        <v>2881816</v>
      </c>
    </row>
    <row r="43" spans="1:8" x14ac:dyDescent="0.2">
      <c r="A43" s="16"/>
      <c r="B43" s="18"/>
      <c r="C43" s="11"/>
      <c r="D43" s="11"/>
      <c r="E43" s="19"/>
      <c r="F43" s="19"/>
      <c r="G43" s="16"/>
      <c r="H43" s="26"/>
    </row>
    <row r="44" spans="1:8" x14ac:dyDescent="0.2">
      <c r="A44" s="94"/>
      <c r="B44" s="94"/>
      <c r="C44" s="82"/>
      <c r="D44" s="82"/>
      <c r="E44" s="82"/>
      <c r="F44" s="82"/>
      <c r="G44" s="82"/>
      <c r="H44" s="82"/>
    </row>
    <row r="45" spans="1:8" ht="15.75" x14ac:dyDescent="0.25">
      <c r="A45" s="44" t="s">
        <v>39</v>
      </c>
      <c r="B45" s="44"/>
      <c r="C45" s="44"/>
      <c r="D45" s="44"/>
      <c r="E45" s="44"/>
      <c r="F45" s="44"/>
      <c r="G45" s="44"/>
      <c r="H45" s="44"/>
    </row>
    <row r="46" spans="1:8" ht="15.75" x14ac:dyDescent="0.25">
      <c r="A46" s="45">
        <v>42705</v>
      </c>
      <c r="B46" s="45"/>
      <c r="C46" s="45"/>
      <c r="D46" s="45"/>
      <c r="E46" s="45"/>
      <c r="F46" s="45"/>
      <c r="G46" s="45"/>
      <c r="H46" s="45"/>
    </row>
    <row r="47" spans="1:8" ht="15.75" x14ac:dyDescent="0.25">
      <c r="A47" s="46" t="s">
        <v>40</v>
      </c>
      <c r="B47" s="46"/>
      <c r="C47" s="46"/>
      <c r="D47" s="46"/>
      <c r="E47" s="46"/>
      <c r="F47" s="46"/>
      <c r="G47" s="46"/>
      <c r="H47" s="46"/>
    </row>
    <row r="48" spans="1:8" ht="18.75" x14ac:dyDescent="0.3">
      <c r="A48" s="47" t="s">
        <v>1</v>
      </c>
      <c r="B48" s="47"/>
      <c r="C48" s="47"/>
      <c r="D48" s="47"/>
      <c r="E48" s="47"/>
      <c r="F48" s="47"/>
      <c r="G48" s="47"/>
      <c r="H48" s="47"/>
    </row>
    <row r="49" spans="1:8" ht="16.5" x14ac:dyDescent="0.3">
      <c r="A49" s="85"/>
      <c r="B49" s="85"/>
      <c r="C49" s="85"/>
      <c r="D49" s="98"/>
      <c r="E49" s="98"/>
      <c r="F49" s="86"/>
      <c r="G49" s="83"/>
      <c r="H49" s="83"/>
    </row>
    <row r="50" spans="1:8" x14ac:dyDescent="0.2">
      <c r="A50" s="42" t="s">
        <v>39</v>
      </c>
      <c r="B50" s="42"/>
      <c r="C50" s="43">
        <v>46183</v>
      </c>
      <c r="D50" s="43"/>
      <c r="E50" s="86"/>
      <c r="F50" s="86"/>
      <c r="G50" s="83"/>
      <c r="H50" s="83"/>
    </row>
    <row r="51" spans="1:8" x14ac:dyDescent="0.2">
      <c r="A51" s="84"/>
      <c r="B51" s="84"/>
      <c r="C51" s="84"/>
      <c r="D51" s="84"/>
      <c r="E51" s="82"/>
      <c r="F51" s="82"/>
      <c r="G51" s="82"/>
      <c r="H51" s="82"/>
    </row>
    <row r="52" spans="1:8" x14ac:dyDescent="0.2">
      <c r="A52" s="100"/>
      <c r="B52" s="100"/>
      <c r="C52" s="101"/>
      <c r="D52" s="101"/>
      <c r="E52" s="82"/>
      <c r="F52" s="82"/>
      <c r="G52" s="82"/>
      <c r="H52" s="82"/>
    </row>
    <row r="53" spans="1:8" ht="12.75" customHeight="1" x14ac:dyDescent="0.2">
      <c r="A53" s="40" t="s">
        <v>2</v>
      </c>
      <c r="B53" s="40" t="s">
        <v>3</v>
      </c>
      <c r="C53" s="40" t="s">
        <v>4</v>
      </c>
      <c r="D53" s="36" t="s">
        <v>5</v>
      </c>
      <c r="E53" s="34" t="s">
        <v>6</v>
      </c>
      <c r="F53" s="106"/>
      <c r="G53" s="34" t="s">
        <v>28</v>
      </c>
      <c r="H53" s="36" t="s">
        <v>7</v>
      </c>
    </row>
    <row r="54" spans="1:8" ht="25.5" x14ac:dyDescent="0.2">
      <c r="A54" s="41"/>
      <c r="B54" s="41"/>
      <c r="C54" s="41"/>
      <c r="D54" s="37"/>
      <c r="E54" s="35"/>
      <c r="F54" s="103" t="s">
        <v>8</v>
      </c>
      <c r="G54" s="35"/>
      <c r="H54" s="37"/>
    </row>
    <row r="55" spans="1:8" x14ac:dyDescent="0.2">
      <c r="A55" s="87">
        <v>1</v>
      </c>
      <c r="B55" s="96" t="s">
        <v>29</v>
      </c>
      <c r="C55" s="88" t="s">
        <v>30</v>
      </c>
      <c r="D55" s="102">
        <v>3.12</v>
      </c>
      <c r="E55" s="89">
        <v>144091</v>
      </c>
      <c r="F55" s="104">
        <v>0</v>
      </c>
      <c r="G55" s="89">
        <v>0</v>
      </c>
      <c r="H55" s="105">
        <v>144091</v>
      </c>
    </row>
    <row r="56" spans="1:8" x14ac:dyDescent="0.2">
      <c r="A56" s="95">
        <v>2</v>
      </c>
      <c r="B56" s="96" t="s">
        <v>31</v>
      </c>
      <c r="C56" s="88" t="s">
        <v>32</v>
      </c>
      <c r="D56" s="102">
        <v>3.12</v>
      </c>
      <c r="E56" s="89">
        <v>144091</v>
      </c>
      <c r="F56" s="104">
        <v>0</v>
      </c>
      <c r="G56" s="89">
        <v>0</v>
      </c>
      <c r="H56" s="105">
        <v>144091</v>
      </c>
    </row>
    <row r="57" spans="1:8" x14ac:dyDescent="0.2">
      <c r="A57" s="87">
        <v>3</v>
      </c>
      <c r="B57" s="96" t="s">
        <v>33</v>
      </c>
      <c r="C57" s="88" t="s">
        <v>34</v>
      </c>
      <c r="D57" s="102">
        <v>3.12</v>
      </c>
      <c r="E57" s="97">
        <v>144091</v>
      </c>
      <c r="F57" s="104">
        <v>0</v>
      </c>
      <c r="G57" s="89">
        <v>0</v>
      </c>
      <c r="H57" s="105">
        <v>144091</v>
      </c>
    </row>
    <row r="58" spans="1:8" x14ac:dyDescent="0.2">
      <c r="A58" s="87">
        <v>4</v>
      </c>
      <c r="B58" s="96" t="s">
        <v>35</v>
      </c>
      <c r="C58" s="88" t="s">
        <v>36</v>
      </c>
      <c r="D58" s="102">
        <v>3.12</v>
      </c>
      <c r="E58" s="89">
        <v>144091</v>
      </c>
      <c r="F58" s="104">
        <v>0</v>
      </c>
      <c r="G58" s="89">
        <v>0</v>
      </c>
      <c r="H58" s="105">
        <v>144091</v>
      </c>
    </row>
    <row r="59" spans="1:8" x14ac:dyDescent="0.2">
      <c r="A59" s="90"/>
      <c r="B59" s="90"/>
      <c r="C59" s="38" t="s">
        <v>37</v>
      </c>
      <c r="D59" s="39"/>
      <c r="E59" s="97">
        <v>576364</v>
      </c>
      <c r="F59" s="91">
        <v>0</v>
      </c>
      <c r="G59" s="91">
        <v>0</v>
      </c>
      <c r="H59" s="91">
        <v>576364</v>
      </c>
    </row>
    <row r="60" spans="1:8" x14ac:dyDescent="0.2">
      <c r="A60" s="90"/>
      <c r="B60" s="92"/>
      <c r="C60" s="85"/>
      <c r="D60" s="85"/>
      <c r="E60" s="93"/>
      <c r="F60" s="93"/>
      <c r="G60" s="90"/>
      <c r="H60" s="105">
        <v>576364</v>
      </c>
    </row>
    <row r="61" spans="1:8" x14ac:dyDescent="0.2">
      <c r="A61" s="90"/>
      <c r="B61" s="92"/>
      <c r="C61" s="85"/>
      <c r="D61" s="85"/>
      <c r="E61" s="93"/>
      <c r="F61" s="93"/>
      <c r="G61" s="90"/>
      <c r="H61" s="99"/>
    </row>
  </sheetData>
  <mergeCells count="42">
    <mergeCell ref="G53:G54"/>
    <mergeCell ref="H53:H54"/>
    <mergeCell ref="C59:D59"/>
    <mergeCell ref="E53:E54"/>
    <mergeCell ref="A53:A54"/>
    <mergeCell ref="B53:B54"/>
    <mergeCell ref="C53:C54"/>
    <mergeCell ref="D53:D54"/>
    <mergeCell ref="G9:G10"/>
    <mergeCell ref="H9:H10"/>
    <mergeCell ref="C19:D19"/>
    <mergeCell ref="A1:C1"/>
    <mergeCell ref="A50:B50"/>
    <mergeCell ref="C50:D50"/>
    <mergeCell ref="A45:H45"/>
    <mergeCell ref="A46:H46"/>
    <mergeCell ref="A47:H47"/>
    <mergeCell ref="A48:H48"/>
    <mergeCell ref="A23:H23"/>
    <mergeCell ref="A24:H24"/>
    <mergeCell ref="A25:H25"/>
    <mergeCell ref="A26:H26"/>
    <mergeCell ref="A3:H3"/>
    <mergeCell ref="A4:H4"/>
    <mergeCell ref="A5:H5"/>
    <mergeCell ref="A7:B7"/>
    <mergeCell ref="C7:D7"/>
    <mergeCell ref="A9:A10"/>
    <mergeCell ref="B9:B10"/>
    <mergeCell ref="C9:C10"/>
    <mergeCell ref="D9:D10"/>
    <mergeCell ref="E9:E10"/>
    <mergeCell ref="A31:A32"/>
    <mergeCell ref="B31:B32"/>
    <mergeCell ref="C31:C32"/>
    <mergeCell ref="D31:D32"/>
    <mergeCell ref="A28:B28"/>
    <mergeCell ref="C28:D28"/>
    <mergeCell ref="G31:G32"/>
    <mergeCell ref="H31:H32"/>
    <mergeCell ref="C41:D41"/>
    <mergeCell ref="E31:E32"/>
  </mergeCells>
  <pageMargins left="0.7" right="0.7" top="0.75" bottom="0.75" header="0.3" footer="0.3"/>
  <pageSetup paperSize="2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Reyes</dc:creator>
  <cp:lastModifiedBy>Liliana Reyes</cp:lastModifiedBy>
  <dcterms:created xsi:type="dcterms:W3CDTF">2017-01-14T15:45:18Z</dcterms:created>
  <dcterms:modified xsi:type="dcterms:W3CDTF">2017-02-14T22:30:19Z</dcterms:modified>
</cp:coreProperties>
</file>