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35" windowHeight="4530" tabRatio="562" activeTab="0"/>
  </bookViews>
  <sheets>
    <sheet name="Pago mes" sheetId="1" r:id="rId1"/>
    <sheet name="Tabla impuesto" sheetId="2" state="hidden" r:id="rId2"/>
  </sheets>
  <definedNames>
    <definedName name="_xlnm.Print_Area" localSheetId="0">'Pago mes'!$A$1:$J$27</definedName>
  </definedNames>
  <calcPr fullCalcOnLoad="1"/>
</workbook>
</file>

<file path=xl/sharedStrings.xml><?xml version="1.0" encoding="utf-8"?>
<sst xmlns="http://schemas.openxmlformats.org/spreadsheetml/2006/main" count="64" uniqueCount="45">
  <si>
    <t>Secretaria Municipal</t>
  </si>
  <si>
    <t>Nº</t>
  </si>
  <si>
    <t>NOMBRE</t>
  </si>
  <si>
    <t>C.IDENTIDAD</t>
  </si>
  <si>
    <t>SUB TOTAL</t>
  </si>
  <si>
    <t>CARVACHO RIVERA RUBEN</t>
  </si>
  <si>
    <t>TOTAL
A PAGAR</t>
  </si>
  <si>
    <t>TOTAL
DECRETO</t>
  </si>
  <si>
    <t>Nª DE UTM</t>
  </si>
  <si>
    <t>MONTERO RIVEROS RICARDO</t>
  </si>
  <si>
    <t>RODRIGUEZ GOMEZ PAULINA</t>
  </si>
  <si>
    <t>OTROS
DCTOS.</t>
  </si>
  <si>
    <t>Dirección de Administración y Finanzas
Departamento  de Personal y Remuneraciones</t>
  </si>
  <si>
    <t>DELGADO DELGADO CECILIA</t>
  </si>
  <si>
    <t>PAVEZ CANTILLANO MAXIMO FRANCISCO</t>
  </si>
  <si>
    <t>VARGAS GONZALEZ ALEJANDRO</t>
  </si>
  <si>
    <t>DIETA</t>
  </si>
  <si>
    <t>IMPUESTO
UNICO</t>
  </si>
  <si>
    <t>MUTUAL</t>
  </si>
  <si>
    <t>GUAJARDO SILVA MARIA</t>
  </si>
  <si>
    <t>PONCE PALACIOS LISETTE</t>
  </si>
  <si>
    <t>Períodos</t>
  </si>
  <si>
    <t>Monto de la renta líquida imponible</t>
  </si>
  <si>
    <t>Factor</t>
  </si>
  <si>
    <t>Tasa de Impuesto Efectiva, máxima por cada tramo de Renta</t>
  </si>
  <si>
    <t>Desde</t>
  </si>
  <si>
    <t>Hasta</t>
  </si>
  <si>
    <t>MENSUAL</t>
  </si>
  <si>
    <t>_</t>
  </si>
  <si>
    <t>-.-</t>
  </si>
  <si>
    <t>Exento</t>
  </si>
  <si>
    <t>Y MAS</t>
  </si>
  <si>
    <t>MAS DE 19,55%</t>
  </si>
  <si>
    <t>QUINCENAL</t>
  </si>
  <si>
    <t>SEMANAL</t>
  </si>
  <si>
    <t>DIARIO</t>
  </si>
  <si>
    <t>El Impuesto Único de Segunda Categoría a los Sueldos, Salarios y Pensiones es un tributo progresivo que se paga mensualmente por todas aquellas personas que perciben rentas del desarrollo de una actividad laboral ejercida en forma dependiente y cuyo monto excede mensualmente las 13,5 UTM.</t>
  </si>
  <si>
    <t>En la siguiente tabla se presentan los porcentajes de impuesto efectivos, a aplicar dependiendo del tramo en el que se encuentre el contribuyente de acuerdo a su renta y el monto que resulta al aplicar estos porcentajes sobre los tramos de renta presentados.</t>
  </si>
  <si>
    <t>IMPUESTO ÚNICO DE SEGUNDA CATEGORÍA JUNIO 2016</t>
  </si>
  <si>
    <t>Cantidad a rebajar</t>
  </si>
  <si>
    <t>Servicio de Impuestos Internos</t>
  </si>
  <si>
    <t>ONTO DE CÁLCULO DEL IMPUESTO ÚNICO DE SEGUNDA CATEGORÍA</t>
  </si>
  <si>
    <t>$ 321.993.00</t>
  </si>
  <si>
    <t>$ 321.993.01</t>
  </si>
  <si>
    <t>Memo Nº 469 del  29-09-2016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</si>
</sst>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.00;[Red]&quot;$&quot;\ \-#,##0.00"/>
    <numFmt numFmtId="165" formatCode="_ &quot;$&quot;\ * #,##0_ ;_ &quot;$&quot;\ * \-#,##0_ ;_ &quot;$&quot;\ * &quot;-&quot;_ ;_ @_ "/>
    <numFmt numFmtId="166" formatCode="&quot;Pago Asignación Concejales&quot;\ mmmm\ &quot;del&quot;\ yyyy"/>
    <numFmt numFmtId="167" formatCode="&quot;U.T.M. de &quot;mmmm\ &quot;del&quot;\ yyyy"/>
    <numFmt numFmtId="168" formatCode="_ &quot;$&quot;\ * #,##0.00_ ;_ &quot;$&quot;\ * \-#,##0.00_ ;_ &quot;$&quot;\ * &quot;-&quot;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63"/>
      <name val="Verdana"/>
      <family val="2"/>
    </font>
    <font>
      <sz val="11"/>
      <color indexed="8"/>
      <name val="Trebuchet MS"/>
      <family val="2"/>
    </font>
    <font>
      <sz val="8"/>
      <color indexed="63"/>
      <name val="Verdana"/>
      <family val="2"/>
    </font>
    <font>
      <b/>
      <sz val="15"/>
      <color indexed="63"/>
      <name val="Verdana"/>
      <family val="2"/>
    </font>
    <font>
      <sz val="8"/>
      <color indexed="9"/>
      <name val="Verdan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rebuchet MS"/>
      <family val="2"/>
    </font>
    <font>
      <sz val="8"/>
      <color rgb="FF4D4D4D"/>
      <name val="Verdana"/>
      <family val="2"/>
    </font>
    <font>
      <sz val="8"/>
      <color rgb="FF333333"/>
      <name val="Verdana"/>
      <family val="2"/>
    </font>
    <font>
      <sz val="8"/>
      <color rgb="FFFFFFFF"/>
      <name val="Verdana"/>
      <family val="2"/>
    </font>
    <font>
      <b/>
      <sz val="8"/>
      <color rgb="FF333333"/>
      <name val="Verdana"/>
      <family val="2"/>
    </font>
    <font>
      <b/>
      <sz val="15"/>
      <color rgb="FF4D4D4D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DB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F3F3F3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</border>
    <border>
      <left style="medium">
        <color rgb="FFC1DBF2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C1DBF2"/>
      </top>
      <bottom style="medium">
        <color rgb="FFF3F3F3"/>
      </bottom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F3F3F3"/>
      </top>
      <bottom style="medium">
        <color rgb="FFF3F3F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F3F3F3"/>
      </left>
      <right/>
      <top style="medium">
        <color rgb="FFC1DBF2"/>
      </top>
      <bottom style="medium">
        <color rgb="FFF3F3F3"/>
      </bottom>
    </border>
    <border>
      <left/>
      <right style="medium">
        <color rgb="FFF3F3F3"/>
      </right>
      <top style="medium">
        <color rgb="FFC1DBF2"/>
      </top>
      <bottom style="medium">
        <color rgb="FFF3F3F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8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46" fillId="0" borderId="0" xfId="0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38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2" fillId="34" borderId="12" xfId="0" applyNumberFormat="1" applyFont="1" applyFill="1" applyBorder="1" applyAlignment="1">
      <alignment horizontal="center" wrapText="1"/>
    </xf>
    <xf numFmtId="38" fontId="0" fillId="34" borderId="10" xfId="0" applyNumberFormat="1" applyFill="1" applyBorder="1" applyAlignment="1">
      <alignment/>
    </xf>
    <xf numFmtId="3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right" vertical="center" wrapText="1"/>
    </xf>
    <xf numFmtId="164" fontId="48" fillId="0" borderId="15" xfId="0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 wrapText="1"/>
    </xf>
    <xf numFmtId="10" fontId="48" fillId="0" borderId="15" xfId="0" applyNumberFormat="1" applyFont="1" applyBorder="1" applyAlignment="1">
      <alignment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left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left"/>
    </xf>
    <xf numFmtId="165" fontId="2" fillId="33" borderId="0" xfId="0" applyNumberFormat="1" applyFont="1" applyFill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 wrapText="1"/>
    </xf>
    <xf numFmtId="38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35" borderId="23" xfId="0" applyFont="1" applyFill="1" applyBorder="1" applyAlignment="1">
      <alignment horizontal="left" vertical="center" wrapText="1"/>
    </xf>
    <xf numFmtId="0" fontId="50" fillId="35" borderId="24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466725</xdr:rowOff>
    </xdr:to>
    <xdr:pic>
      <xdr:nvPicPr>
        <xdr:cNvPr id="1" name="Imagen 2" descr="Descripción: 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N20" sqref="N20"/>
    </sheetView>
  </sheetViews>
  <sheetFormatPr defaultColWidth="11.421875" defaultRowHeight="12.75"/>
  <cols>
    <col min="1" max="1" width="4.7109375" style="3" customWidth="1"/>
    <col min="2" max="2" width="31.8515625" style="3" customWidth="1"/>
    <col min="3" max="3" width="13.140625" style="3" customWidth="1"/>
    <col min="4" max="4" width="8.28125" style="3" customWidth="1"/>
    <col min="5" max="5" width="11.00390625" style="4" customWidth="1"/>
    <col min="6" max="6" width="10.57421875" style="4" hidden="1" customWidth="1"/>
    <col min="7" max="7" width="12.421875" style="4" hidden="1" customWidth="1"/>
    <col min="8" max="8" width="12.421875" style="4" customWidth="1"/>
    <col min="9" max="9" width="10.7109375" style="3" hidden="1" customWidth="1"/>
    <col min="10" max="10" width="9.421875" style="3" bestFit="1" customWidth="1"/>
    <col min="11" max="16384" width="11.421875" style="3" customWidth="1"/>
  </cols>
  <sheetData>
    <row r="1" spans="1:3" ht="60" customHeight="1">
      <c r="A1" s="55" t="s">
        <v>12</v>
      </c>
      <c r="B1" s="55"/>
      <c r="C1" s="55"/>
    </row>
    <row r="2" spans="1:2" ht="13.5" customHeight="1">
      <c r="A2" s="16"/>
      <c r="B2" s="16"/>
    </row>
    <row r="3" spans="1:10" s="17" customFormat="1" ht="15" customHeight="1">
      <c r="A3" s="58">
        <v>42614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17" customFormat="1" ht="16.5" customHeight="1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17" customFormat="1" ht="16.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8" s="1" customFormat="1" ht="12.75" customHeight="1">
      <c r="A6" s="5"/>
      <c r="B6" s="5"/>
      <c r="C6" s="5"/>
      <c r="D6" s="25"/>
      <c r="E6" s="25"/>
      <c r="F6" s="6"/>
      <c r="G6" s="6"/>
      <c r="H6" s="6"/>
    </row>
    <row r="7" spans="1:8" s="1" customFormat="1" ht="18.75" customHeight="1">
      <c r="A7" s="56">
        <f>$A$3</f>
        <v>42614</v>
      </c>
      <c r="B7" s="56"/>
      <c r="C7" s="57">
        <v>45999</v>
      </c>
      <c r="D7" s="57"/>
      <c r="E7" s="6"/>
      <c r="F7" s="24"/>
      <c r="G7" s="6"/>
      <c r="H7" s="6"/>
    </row>
    <row r="8" spans="1:4" ht="13.5" customHeight="1">
      <c r="A8" s="27"/>
      <c r="B8" s="27"/>
      <c r="C8" s="28"/>
      <c r="D8" s="28"/>
    </row>
    <row r="9" spans="1:10" s="18" customFormat="1" ht="12.75" customHeight="1">
      <c r="A9" s="69" t="s">
        <v>1</v>
      </c>
      <c r="B9" s="69" t="s">
        <v>2</v>
      </c>
      <c r="C9" s="69" t="s">
        <v>3</v>
      </c>
      <c r="D9" s="63" t="s">
        <v>8</v>
      </c>
      <c r="E9" s="67" t="s">
        <v>16</v>
      </c>
      <c r="F9" s="67" t="s">
        <v>18</v>
      </c>
      <c r="G9" s="67" t="s">
        <v>7</v>
      </c>
      <c r="H9" s="31"/>
      <c r="I9" s="67" t="s">
        <v>11</v>
      </c>
      <c r="J9" s="63" t="s">
        <v>6</v>
      </c>
    </row>
    <row r="10" spans="1:10" s="18" customFormat="1" ht="36.75" customHeight="1">
      <c r="A10" s="70"/>
      <c r="B10" s="70"/>
      <c r="C10" s="70"/>
      <c r="D10" s="64"/>
      <c r="E10" s="68"/>
      <c r="F10" s="68"/>
      <c r="G10" s="68"/>
      <c r="H10" s="33" t="s">
        <v>17</v>
      </c>
      <c r="I10" s="68"/>
      <c r="J10" s="64"/>
    </row>
    <row r="11" spans="1:10" s="23" customFormat="1" ht="17.25" customHeight="1">
      <c r="A11" s="19">
        <v>1</v>
      </c>
      <c r="B11" s="20" t="s">
        <v>5</v>
      </c>
      <c r="C11" s="21"/>
      <c r="D11" s="30">
        <v>15.6</v>
      </c>
      <c r="E11" s="22">
        <f>ROUND($C$7*D11,0)</f>
        <v>717584</v>
      </c>
      <c r="F11" s="9">
        <f>ROUND(E11*1.29%,0)</f>
        <v>9257</v>
      </c>
      <c r="G11" s="22">
        <f aca="true" t="shared" si="0" ref="G11:G18">SUM(E11:F11)</f>
        <v>726841</v>
      </c>
      <c r="H11" s="34">
        <f>ROUND((E11*'Tabla impuesto'!$D$11)-'Tabla impuesto'!$E$11,0)</f>
        <v>3864</v>
      </c>
      <c r="I11" s="9">
        <v>0</v>
      </c>
      <c r="J11" s="35">
        <f aca="true" t="shared" si="1" ref="J11:J18">E11-H11-I11</f>
        <v>713720</v>
      </c>
    </row>
    <row r="12" spans="1:10" s="18" customFormat="1" ht="17.25" customHeight="1">
      <c r="A12" s="7">
        <v>2</v>
      </c>
      <c r="B12" s="20" t="s">
        <v>13</v>
      </c>
      <c r="C12" s="8"/>
      <c r="D12" s="30">
        <v>15.6</v>
      </c>
      <c r="E12" s="9">
        <f aca="true" t="shared" si="2" ref="E12:E18">ROUND($C$7*D12,0)</f>
        <v>717584</v>
      </c>
      <c r="F12" s="9">
        <f aca="true" t="shared" si="3" ref="F12:F17">ROUND(E12*1.29%,0)</f>
        <v>9257</v>
      </c>
      <c r="G12" s="9">
        <f t="shared" si="0"/>
        <v>726841</v>
      </c>
      <c r="H12" s="34">
        <f>ROUND((E12*'Tabla impuesto'!$D$11)-'Tabla impuesto'!$E$11,0)</f>
        <v>3864</v>
      </c>
      <c r="I12" s="9">
        <v>0</v>
      </c>
      <c r="J12" s="35">
        <f t="shared" si="1"/>
        <v>713720</v>
      </c>
    </row>
    <row r="13" spans="1:10" s="18" customFormat="1" ht="17.25" customHeight="1">
      <c r="A13" s="19">
        <v>3</v>
      </c>
      <c r="B13" s="20" t="s">
        <v>19</v>
      </c>
      <c r="C13" s="8"/>
      <c r="D13" s="30">
        <v>15.6</v>
      </c>
      <c r="E13" s="22">
        <f t="shared" si="2"/>
        <v>717584</v>
      </c>
      <c r="F13" s="9">
        <f t="shared" si="3"/>
        <v>9257</v>
      </c>
      <c r="G13" s="9">
        <f t="shared" si="0"/>
        <v>726841</v>
      </c>
      <c r="H13" s="34">
        <f>ROUND((E13*'Tabla impuesto'!$D$11)-'Tabla impuesto'!$E$11,0)</f>
        <v>3864</v>
      </c>
      <c r="I13" s="9">
        <v>0</v>
      </c>
      <c r="J13" s="35">
        <f t="shared" si="1"/>
        <v>713720</v>
      </c>
    </row>
    <row r="14" spans="1:10" s="18" customFormat="1" ht="17.25" customHeight="1">
      <c r="A14" s="19">
        <v>4</v>
      </c>
      <c r="B14" s="20" t="s">
        <v>9</v>
      </c>
      <c r="C14" s="8"/>
      <c r="D14" s="30">
        <v>15.6</v>
      </c>
      <c r="E14" s="9">
        <f t="shared" si="2"/>
        <v>717584</v>
      </c>
      <c r="F14" s="9">
        <f t="shared" si="3"/>
        <v>9257</v>
      </c>
      <c r="G14" s="9">
        <f t="shared" si="0"/>
        <v>726841</v>
      </c>
      <c r="H14" s="34">
        <f>ROUND((E14*'Tabla impuesto'!$D$11)-'Tabla impuesto'!$E$11,0)</f>
        <v>3864</v>
      </c>
      <c r="I14" s="9">
        <v>0</v>
      </c>
      <c r="J14" s="35">
        <f t="shared" si="1"/>
        <v>713720</v>
      </c>
    </row>
    <row r="15" spans="1:10" s="18" customFormat="1" ht="17.25" customHeight="1">
      <c r="A15" s="7">
        <v>5</v>
      </c>
      <c r="B15" s="20" t="s">
        <v>14</v>
      </c>
      <c r="C15" s="8"/>
      <c r="D15" s="30">
        <v>15.6</v>
      </c>
      <c r="E15" s="22">
        <f t="shared" si="2"/>
        <v>717584</v>
      </c>
      <c r="F15" s="9">
        <f t="shared" si="3"/>
        <v>9257</v>
      </c>
      <c r="G15" s="9">
        <f t="shared" si="0"/>
        <v>726841</v>
      </c>
      <c r="H15" s="34">
        <f>ROUND((E15*'Tabla impuesto'!$D$11)-'Tabla impuesto'!$E$11,0)</f>
        <v>3864</v>
      </c>
      <c r="I15" s="9">
        <v>0</v>
      </c>
      <c r="J15" s="35">
        <f t="shared" si="1"/>
        <v>713720</v>
      </c>
    </row>
    <row r="16" spans="1:10" s="18" customFormat="1" ht="17.25" customHeight="1">
      <c r="A16" s="7">
        <v>6</v>
      </c>
      <c r="B16" s="20" t="s">
        <v>20</v>
      </c>
      <c r="C16" s="8"/>
      <c r="D16" s="30">
        <v>15.6</v>
      </c>
      <c r="E16" s="9">
        <f t="shared" si="2"/>
        <v>717584</v>
      </c>
      <c r="F16" s="9">
        <f t="shared" si="3"/>
        <v>9257</v>
      </c>
      <c r="G16" s="9">
        <f t="shared" si="0"/>
        <v>726841</v>
      </c>
      <c r="H16" s="34">
        <f>ROUND((E16*'Tabla impuesto'!$D$11)-'Tabla impuesto'!$E$11,0)</f>
        <v>3864</v>
      </c>
      <c r="I16" s="9">
        <v>0</v>
      </c>
      <c r="J16" s="35">
        <f t="shared" si="1"/>
        <v>713720</v>
      </c>
    </row>
    <row r="17" spans="1:10" s="18" customFormat="1" ht="17.25" customHeight="1">
      <c r="A17" s="19">
        <v>7</v>
      </c>
      <c r="B17" s="20" t="s">
        <v>10</v>
      </c>
      <c r="C17" s="8"/>
      <c r="D17" s="30">
        <v>15.6</v>
      </c>
      <c r="E17" s="22">
        <f t="shared" si="2"/>
        <v>717584</v>
      </c>
      <c r="F17" s="9">
        <f t="shared" si="3"/>
        <v>9257</v>
      </c>
      <c r="G17" s="9">
        <f t="shared" si="0"/>
        <v>726841</v>
      </c>
      <c r="H17" s="34">
        <f>ROUND((E17*'Tabla impuesto'!$D$11)-'Tabla impuesto'!$E$11,0)</f>
        <v>3864</v>
      </c>
      <c r="I17" s="9">
        <v>0</v>
      </c>
      <c r="J17" s="35">
        <f t="shared" si="1"/>
        <v>713720</v>
      </c>
    </row>
    <row r="18" spans="1:10" s="18" customFormat="1" ht="17.25" customHeight="1">
      <c r="A18" s="7">
        <v>8</v>
      </c>
      <c r="B18" s="20" t="s">
        <v>15</v>
      </c>
      <c r="C18" s="8"/>
      <c r="D18" s="30">
        <v>15.6</v>
      </c>
      <c r="E18" s="9">
        <f t="shared" si="2"/>
        <v>717584</v>
      </c>
      <c r="F18" s="9">
        <f>ROUND(E18*1.29%,0)</f>
        <v>9257</v>
      </c>
      <c r="G18" s="9">
        <f t="shared" si="0"/>
        <v>726841</v>
      </c>
      <c r="H18" s="34">
        <f>ROUND((E18*'Tabla impuesto'!$D$11)-'Tabla impuesto'!$E$11,0)</f>
        <v>3864</v>
      </c>
      <c r="I18" s="9">
        <v>0</v>
      </c>
      <c r="J18" s="35">
        <f t="shared" si="1"/>
        <v>713720</v>
      </c>
    </row>
    <row r="19" spans="3:10" s="10" customFormat="1" ht="27.75" customHeight="1">
      <c r="C19" s="65" t="s">
        <v>4</v>
      </c>
      <c r="D19" s="66"/>
      <c r="E19" s="22">
        <f>SUM(E11:E18)</f>
        <v>5740672</v>
      </c>
      <c r="F19" s="11">
        <f>SUM(F11:F18)</f>
        <v>74056</v>
      </c>
      <c r="G19" s="11">
        <f>SUM(G11:G18)</f>
        <v>5814728</v>
      </c>
      <c r="H19" s="11">
        <f>SUM(H11:H18)</f>
        <v>30912</v>
      </c>
      <c r="I19" s="11">
        <f>SUM(I11:I18)</f>
        <v>0</v>
      </c>
      <c r="J19" s="11">
        <f>SUM(J11:J18)</f>
        <v>5709760</v>
      </c>
    </row>
    <row r="20" spans="2:10" s="10" customFormat="1" ht="12.75">
      <c r="B20" s="12"/>
      <c r="C20" s="5"/>
      <c r="D20" s="5"/>
      <c r="E20" s="13"/>
      <c r="F20" s="13"/>
      <c r="G20" s="13"/>
      <c r="H20" s="13"/>
      <c r="J20" s="35">
        <f>E19-H19-I19</f>
        <v>5709760</v>
      </c>
    </row>
    <row r="21" spans="2:10" s="10" customFormat="1" ht="12.75">
      <c r="B21" s="12"/>
      <c r="C21" s="5"/>
      <c r="D21" s="5"/>
      <c r="E21" s="13"/>
      <c r="F21" s="13"/>
      <c r="G21" s="13"/>
      <c r="H21" s="13"/>
      <c r="J21" s="26"/>
    </row>
    <row r="22" spans="2:10" s="10" customFormat="1" ht="12.75">
      <c r="B22" s="12"/>
      <c r="C22" s="5"/>
      <c r="D22" s="5"/>
      <c r="E22" s="13"/>
      <c r="F22" s="13"/>
      <c r="G22" s="13"/>
      <c r="H22" s="13"/>
      <c r="I22" s="14"/>
      <c r="J22" s="14"/>
    </row>
    <row r="23" spans="1:8" s="10" customFormat="1" ht="12.75">
      <c r="A23" s="2"/>
      <c r="B23" s="2"/>
      <c r="C23" s="2"/>
      <c r="D23" s="2"/>
      <c r="E23" s="15"/>
      <c r="F23" s="15"/>
      <c r="G23" s="15"/>
      <c r="H23" s="15"/>
    </row>
    <row r="24" spans="1:10" ht="29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62"/>
      <c r="B27" s="62"/>
      <c r="C27" s="62"/>
      <c r="D27" s="62"/>
      <c r="E27" s="29"/>
      <c r="F27" s="29"/>
      <c r="G27" s="29"/>
      <c r="H27" s="32"/>
      <c r="I27" s="29"/>
      <c r="J27" s="29"/>
    </row>
  </sheetData>
  <sheetProtection selectLockedCells="1" selectUnlockedCells="1"/>
  <mergeCells count="18">
    <mergeCell ref="A24:J24"/>
    <mergeCell ref="A27:D27"/>
    <mergeCell ref="J9:J10"/>
    <mergeCell ref="C19:D19"/>
    <mergeCell ref="E9:E10"/>
    <mergeCell ref="F9:F10"/>
    <mergeCell ref="G9:G10"/>
    <mergeCell ref="A9:A10"/>
    <mergeCell ref="B9:B10"/>
    <mergeCell ref="C9:C10"/>
    <mergeCell ref="D9:D10"/>
    <mergeCell ref="I9:I10"/>
    <mergeCell ref="A1:C1"/>
    <mergeCell ref="A7:B7"/>
    <mergeCell ref="C7:D7"/>
    <mergeCell ref="A3:J3"/>
    <mergeCell ref="A4:J4"/>
    <mergeCell ref="A5:J5"/>
  </mergeCells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E11" sqref="E11"/>
    </sheetView>
  </sheetViews>
  <sheetFormatPr defaultColWidth="11.421875" defaultRowHeight="12.75"/>
  <cols>
    <col min="2" max="3" width="15.28125" style="0" bestFit="1" customWidth="1"/>
    <col min="4" max="4" width="8.00390625" style="0" bestFit="1" customWidth="1"/>
    <col min="5" max="5" width="15.28125" style="0" bestFit="1" customWidth="1"/>
    <col min="6" max="6" width="9.7109375" style="0" bestFit="1" customWidth="1"/>
  </cols>
  <sheetData>
    <row r="1" spans="1:6" ht="12.75" customHeight="1">
      <c r="A1" s="73" t="s">
        <v>38</v>
      </c>
      <c r="B1" s="73"/>
      <c r="C1" s="73"/>
      <c r="D1" s="73"/>
      <c r="E1" s="73"/>
      <c r="F1" s="73"/>
    </row>
    <row r="2" ht="12.75">
      <c r="A2" s="37"/>
    </row>
    <row r="3" ht="12.75">
      <c r="A3" s="37"/>
    </row>
    <row r="4" ht="53.25" customHeight="1">
      <c r="A4" s="38" t="s">
        <v>36</v>
      </c>
    </row>
    <row r="5" ht="50.25" customHeight="1">
      <c r="A5" s="39" t="s">
        <v>37</v>
      </c>
    </row>
    <row r="6" ht="13.5" thickBot="1">
      <c r="A6" s="40"/>
    </row>
    <row r="7" ht="13.5" thickBot="1">
      <c r="A7" s="42" t="s">
        <v>41</v>
      </c>
    </row>
    <row r="8" spans="1:6" ht="104.25" customHeight="1" thickBot="1">
      <c r="A8" s="50" t="s">
        <v>21</v>
      </c>
      <c r="B8" s="71" t="s">
        <v>22</v>
      </c>
      <c r="C8" s="72"/>
      <c r="D8" s="51" t="s">
        <v>23</v>
      </c>
      <c r="E8" s="51" t="s">
        <v>39</v>
      </c>
      <c r="F8" s="52" t="s">
        <v>24</v>
      </c>
    </row>
    <row r="9" spans="1:6" ht="13.5" thickBot="1">
      <c r="A9" s="53"/>
      <c r="B9" s="43" t="s">
        <v>25</v>
      </c>
      <c r="C9" s="43" t="s">
        <v>26</v>
      </c>
      <c r="D9" s="44"/>
      <c r="E9" s="44"/>
      <c r="F9" s="54"/>
    </row>
    <row r="10" spans="1:6" ht="13.5" thickBot="1">
      <c r="A10" s="45" t="s">
        <v>27</v>
      </c>
      <c r="B10" s="46" t="s">
        <v>28</v>
      </c>
      <c r="C10" s="47">
        <v>620986.5</v>
      </c>
      <c r="D10" s="48" t="s">
        <v>30</v>
      </c>
      <c r="E10" s="46" t="s">
        <v>29</v>
      </c>
      <c r="F10" s="48" t="s">
        <v>30</v>
      </c>
    </row>
    <row r="11" spans="1:6" ht="13.5" thickBot="1">
      <c r="A11" s="45"/>
      <c r="B11" s="47">
        <v>620986.51</v>
      </c>
      <c r="C11" s="47">
        <v>1379970</v>
      </c>
      <c r="D11" s="48">
        <v>0.04</v>
      </c>
      <c r="E11" s="47">
        <v>24839.46</v>
      </c>
      <c r="F11" s="49">
        <v>0.022</v>
      </c>
    </row>
    <row r="12" spans="1:6" ht="13.5" thickBot="1">
      <c r="A12" s="45"/>
      <c r="B12" s="47">
        <v>1379970.01</v>
      </c>
      <c r="C12" s="47">
        <v>2299950</v>
      </c>
      <c r="D12" s="48">
        <v>0.08</v>
      </c>
      <c r="E12" s="47">
        <v>80038.26</v>
      </c>
      <c r="F12" s="49">
        <v>0.0452</v>
      </c>
    </row>
    <row r="13" spans="1:6" ht="13.5" thickBot="1">
      <c r="A13" s="45"/>
      <c r="B13" s="47">
        <v>2299950.01</v>
      </c>
      <c r="C13" s="47">
        <v>3219930</v>
      </c>
      <c r="D13" s="48">
        <v>0.135</v>
      </c>
      <c r="E13" s="47">
        <v>206535.51</v>
      </c>
      <c r="F13" s="49">
        <v>0.0709</v>
      </c>
    </row>
    <row r="14" spans="1:6" ht="13.5" thickBot="1">
      <c r="A14" s="45"/>
      <c r="B14" s="47">
        <v>3219930.01</v>
      </c>
      <c r="C14" s="47">
        <v>4139910</v>
      </c>
      <c r="D14" s="48">
        <v>0.23</v>
      </c>
      <c r="E14" s="47">
        <v>512428.86</v>
      </c>
      <c r="F14" s="49">
        <v>0.1062</v>
      </c>
    </row>
    <row r="15" spans="1:6" ht="13.5" thickBot="1">
      <c r="A15" s="45"/>
      <c r="B15" s="47">
        <v>4139910.01</v>
      </c>
      <c r="C15" s="47">
        <v>5519880</v>
      </c>
      <c r="D15" s="48">
        <v>0.304</v>
      </c>
      <c r="E15" s="47">
        <v>818782.2</v>
      </c>
      <c r="F15" s="49">
        <v>0.1557</v>
      </c>
    </row>
    <row r="16" spans="1:6" ht="13.5" thickBot="1">
      <c r="A16" s="45"/>
      <c r="B16" s="47">
        <v>5519880.01</v>
      </c>
      <c r="C16" s="47">
        <v>6899850</v>
      </c>
      <c r="D16" s="48">
        <v>0.355</v>
      </c>
      <c r="E16" s="47">
        <v>1100296.08</v>
      </c>
      <c r="F16" s="49">
        <v>0.1955</v>
      </c>
    </row>
    <row r="17" spans="1:6" ht="21.75" thickBot="1">
      <c r="A17" s="45"/>
      <c r="B17" s="47">
        <v>6899850.01</v>
      </c>
      <c r="C17" s="46" t="s">
        <v>31</v>
      </c>
      <c r="D17" s="48">
        <v>0.4</v>
      </c>
      <c r="E17" s="47">
        <v>1410789.33</v>
      </c>
      <c r="F17" s="48" t="s">
        <v>32</v>
      </c>
    </row>
    <row r="18" spans="1:6" ht="21.75" thickBot="1">
      <c r="A18" s="45" t="s">
        <v>33</v>
      </c>
      <c r="B18" s="46" t="s">
        <v>29</v>
      </c>
      <c r="C18" s="47">
        <v>310493.25</v>
      </c>
      <c r="D18" s="48" t="s">
        <v>30</v>
      </c>
      <c r="E18" s="46" t="s">
        <v>29</v>
      </c>
      <c r="F18" s="48" t="s">
        <v>30</v>
      </c>
    </row>
    <row r="19" spans="1:6" ht="13.5" thickBot="1">
      <c r="A19" s="45"/>
      <c r="B19" s="47">
        <v>310493.26</v>
      </c>
      <c r="C19" s="47">
        <v>689985</v>
      </c>
      <c r="D19" s="48">
        <v>0.04</v>
      </c>
      <c r="E19" s="47">
        <v>12419.73</v>
      </c>
      <c r="F19" s="49">
        <v>0.022</v>
      </c>
    </row>
    <row r="20" spans="1:6" ht="13.5" thickBot="1">
      <c r="A20" s="45"/>
      <c r="B20" s="47">
        <v>689985.01</v>
      </c>
      <c r="C20" s="47">
        <v>1149975</v>
      </c>
      <c r="D20" s="48">
        <v>0.08</v>
      </c>
      <c r="E20" s="47">
        <v>40019.13</v>
      </c>
      <c r="F20" s="49">
        <v>0.0452</v>
      </c>
    </row>
    <row r="21" spans="1:6" ht="13.5" thickBot="1">
      <c r="A21" s="45"/>
      <c r="B21" s="47">
        <v>1149975.01</v>
      </c>
      <c r="C21" s="47">
        <v>1609965</v>
      </c>
      <c r="D21" s="48">
        <v>0.135</v>
      </c>
      <c r="E21" s="47">
        <v>103267.76</v>
      </c>
      <c r="F21" s="49">
        <v>0.0709</v>
      </c>
    </row>
    <row r="22" spans="1:6" ht="13.5" thickBot="1">
      <c r="A22" s="45"/>
      <c r="B22" s="47">
        <v>1609965.01</v>
      </c>
      <c r="C22" s="47">
        <v>2069955</v>
      </c>
      <c r="D22" s="48">
        <v>0.23</v>
      </c>
      <c r="E22" s="47">
        <v>256214.43</v>
      </c>
      <c r="F22" s="49">
        <v>0.1062</v>
      </c>
    </row>
    <row r="23" spans="1:6" ht="13.5" thickBot="1">
      <c r="A23" s="45"/>
      <c r="B23" s="47">
        <v>2069955.01</v>
      </c>
      <c r="C23" s="47">
        <v>2759940</v>
      </c>
      <c r="D23" s="48">
        <v>0.304</v>
      </c>
      <c r="E23" s="47">
        <v>409391.1</v>
      </c>
      <c r="F23" s="49">
        <v>0.1557</v>
      </c>
    </row>
    <row r="24" spans="1:6" ht="13.5" thickBot="1">
      <c r="A24" s="45"/>
      <c r="B24" s="47">
        <v>2759940.01</v>
      </c>
      <c r="C24" s="47">
        <v>3449925</v>
      </c>
      <c r="D24" s="48">
        <v>0.355</v>
      </c>
      <c r="E24" s="47">
        <v>550148.04</v>
      </c>
      <c r="F24" s="49">
        <v>0.1955</v>
      </c>
    </row>
    <row r="25" spans="1:6" ht="21.75" thickBot="1">
      <c r="A25" s="45"/>
      <c r="B25" s="47">
        <v>3449925.01</v>
      </c>
      <c r="C25" s="46" t="s">
        <v>31</v>
      </c>
      <c r="D25" s="48">
        <v>0.4</v>
      </c>
      <c r="E25" s="47">
        <v>705394.67</v>
      </c>
      <c r="F25" s="48" t="s">
        <v>32</v>
      </c>
    </row>
    <row r="26" spans="1:6" ht="13.5" thickBot="1">
      <c r="A26" s="45" t="s">
        <v>34</v>
      </c>
      <c r="B26" s="46" t="s">
        <v>29</v>
      </c>
      <c r="C26" s="47">
        <v>144896.85</v>
      </c>
      <c r="D26" s="48" t="s">
        <v>30</v>
      </c>
      <c r="E26" s="46" t="s">
        <v>29</v>
      </c>
      <c r="F26" s="48" t="s">
        <v>30</v>
      </c>
    </row>
    <row r="27" spans="1:6" ht="13.5" thickBot="1">
      <c r="A27" s="45"/>
      <c r="B27" s="47">
        <v>144896.86</v>
      </c>
      <c r="C27" s="46" t="s">
        <v>42</v>
      </c>
      <c r="D27" s="48">
        <v>0.04</v>
      </c>
      <c r="E27" s="47">
        <v>5795.87</v>
      </c>
      <c r="F27" s="49">
        <v>0.022</v>
      </c>
    </row>
    <row r="28" spans="1:6" ht="13.5" thickBot="1">
      <c r="A28" s="45"/>
      <c r="B28" s="46" t="s">
        <v>43</v>
      </c>
      <c r="C28" s="47">
        <v>536655</v>
      </c>
      <c r="D28" s="48">
        <v>0.08</v>
      </c>
      <c r="E28" s="47">
        <v>18675.59</v>
      </c>
      <c r="F28" s="49">
        <v>0.0452</v>
      </c>
    </row>
    <row r="29" spans="1:6" ht="13.5" thickBot="1">
      <c r="A29" s="45"/>
      <c r="B29" s="47">
        <v>536655.01</v>
      </c>
      <c r="C29" s="47">
        <v>751317</v>
      </c>
      <c r="D29" s="48">
        <v>0.135</v>
      </c>
      <c r="E29" s="47">
        <v>48191.62</v>
      </c>
      <c r="F29" s="49">
        <v>0.0709</v>
      </c>
    </row>
    <row r="30" spans="1:6" ht="13.5" thickBot="1">
      <c r="A30" s="45"/>
      <c r="B30" s="47">
        <v>751317.01</v>
      </c>
      <c r="C30" s="47">
        <v>965979</v>
      </c>
      <c r="D30" s="48">
        <v>0.23</v>
      </c>
      <c r="E30" s="47">
        <v>119566.73</v>
      </c>
      <c r="F30" s="49">
        <v>0.1062</v>
      </c>
    </row>
    <row r="31" spans="1:6" ht="13.5" thickBot="1">
      <c r="A31" s="45"/>
      <c r="B31" s="47">
        <v>965979.01</v>
      </c>
      <c r="C31" s="47">
        <v>1287972</v>
      </c>
      <c r="D31" s="48">
        <v>0.304</v>
      </c>
      <c r="E31" s="47">
        <v>191049.18</v>
      </c>
      <c r="F31" s="49">
        <v>0.1557</v>
      </c>
    </row>
    <row r="32" spans="1:6" ht="13.5" thickBot="1">
      <c r="A32" s="45"/>
      <c r="B32" s="47">
        <v>1287972.01</v>
      </c>
      <c r="C32" s="47">
        <v>1609965</v>
      </c>
      <c r="D32" s="48">
        <v>0.355</v>
      </c>
      <c r="E32" s="47">
        <v>256735.75</v>
      </c>
      <c r="F32" s="49">
        <v>0.1955</v>
      </c>
    </row>
    <row r="33" spans="1:6" ht="21.75" thickBot="1">
      <c r="A33" s="45"/>
      <c r="B33" s="47">
        <v>1609965.01</v>
      </c>
      <c r="C33" s="46" t="s">
        <v>31</v>
      </c>
      <c r="D33" s="48">
        <v>0.4</v>
      </c>
      <c r="E33" s="47">
        <v>329184.18</v>
      </c>
      <c r="F33" s="48" t="s">
        <v>32</v>
      </c>
    </row>
    <row r="34" spans="1:6" ht="13.5" thickBot="1">
      <c r="A34" s="45" t="s">
        <v>35</v>
      </c>
      <c r="B34" s="46" t="s">
        <v>29</v>
      </c>
      <c r="C34" s="47">
        <v>20699.55</v>
      </c>
      <c r="D34" s="48" t="s">
        <v>30</v>
      </c>
      <c r="E34" s="46" t="s">
        <v>29</v>
      </c>
      <c r="F34" s="48" t="s">
        <v>30</v>
      </c>
    </row>
    <row r="35" spans="1:6" ht="13.5" thickBot="1">
      <c r="A35" s="45"/>
      <c r="B35" s="47">
        <v>20699.56</v>
      </c>
      <c r="C35" s="47">
        <v>45999</v>
      </c>
      <c r="D35" s="48">
        <v>0.04</v>
      </c>
      <c r="E35" s="47">
        <v>827.98</v>
      </c>
      <c r="F35" s="49">
        <v>0.022</v>
      </c>
    </row>
    <row r="36" spans="1:6" ht="13.5" thickBot="1">
      <c r="A36" s="45"/>
      <c r="B36" s="47">
        <v>45999.01</v>
      </c>
      <c r="C36" s="47">
        <v>76665</v>
      </c>
      <c r="D36" s="48">
        <v>0.08</v>
      </c>
      <c r="E36" s="47">
        <v>2667.94</v>
      </c>
      <c r="F36" s="49">
        <v>0.0452</v>
      </c>
    </row>
    <row r="37" spans="1:6" ht="13.5" thickBot="1">
      <c r="A37" s="45"/>
      <c r="B37" s="47">
        <v>76665.01</v>
      </c>
      <c r="C37" s="47">
        <v>107331</v>
      </c>
      <c r="D37" s="48">
        <v>0.135</v>
      </c>
      <c r="E37" s="47">
        <v>6884.52</v>
      </c>
      <c r="F37" s="49">
        <v>0.0709</v>
      </c>
    </row>
    <row r="38" spans="1:6" ht="13.5" thickBot="1">
      <c r="A38" s="45"/>
      <c r="B38" s="47">
        <v>107331.01</v>
      </c>
      <c r="C38" s="47">
        <v>137997</v>
      </c>
      <c r="D38" s="48">
        <v>0.23</v>
      </c>
      <c r="E38" s="47">
        <v>17080.96</v>
      </c>
      <c r="F38" s="49">
        <v>0.1062</v>
      </c>
    </row>
    <row r="39" spans="1:6" ht="13.5" thickBot="1">
      <c r="A39" s="45"/>
      <c r="B39" s="47">
        <v>137997.01</v>
      </c>
      <c r="C39" s="47">
        <v>183996</v>
      </c>
      <c r="D39" s="48">
        <v>0.304</v>
      </c>
      <c r="E39" s="47">
        <v>27292.74</v>
      </c>
      <c r="F39" s="49">
        <v>0.1557</v>
      </c>
    </row>
    <row r="40" spans="1:6" ht="13.5" thickBot="1">
      <c r="A40" s="45"/>
      <c r="B40" s="47">
        <v>183996.01</v>
      </c>
      <c r="C40" s="47">
        <v>229995</v>
      </c>
      <c r="D40" s="48">
        <v>0.355</v>
      </c>
      <c r="E40" s="47">
        <v>36676.54</v>
      </c>
      <c r="F40" s="49">
        <v>0.1955</v>
      </c>
    </row>
    <row r="41" spans="1:6" ht="21.75" thickBot="1">
      <c r="A41" s="45"/>
      <c r="B41" s="47">
        <v>229995.01</v>
      </c>
      <c r="C41" s="46" t="s">
        <v>31</v>
      </c>
      <c r="D41" s="48">
        <v>0.4</v>
      </c>
      <c r="E41" s="47">
        <v>47026.31</v>
      </c>
      <c r="F41" s="48" t="s">
        <v>32</v>
      </c>
    </row>
    <row r="42" ht="31.5">
      <c r="A42" s="41" t="s">
        <v>40</v>
      </c>
    </row>
  </sheetData>
  <sheetProtection/>
  <mergeCells count="2">
    <mergeCell ref="B8:C8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Nilo</dc:creator>
  <cp:keywords/>
  <dc:description/>
  <cp:lastModifiedBy>Leopoldo Quezada</cp:lastModifiedBy>
  <cp:lastPrinted>2016-10-15T15:18:14Z</cp:lastPrinted>
  <dcterms:created xsi:type="dcterms:W3CDTF">1999-04-26T16:18:27Z</dcterms:created>
  <dcterms:modified xsi:type="dcterms:W3CDTF">2016-10-15T15:22:22Z</dcterms:modified>
  <cp:category/>
  <cp:version/>
  <cp:contentType/>
  <cp:contentStatus/>
</cp:coreProperties>
</file>